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H:\普及課共有\統計\富山県の公共図書館\R05公共図書館調査（R04年度実績調査）\R05原稿\"/>
    </mc:Choice>
  </mc:AlternateContent>
  <xr:revisionPtr revIDLastSave="0" documentId="13_ncr:1_{61B5F22E-3C22-4CDA-B4D3-C35BFAC88D8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集計表1" sheetId="15" r:id="rId1"/>
    <sheet name="集計表2" sheetId="16" r:id="rId2"/>
    <sheet name="集計表3" sheetId="17" r:id="rId3"/>
    <sheet name="集計表4" sheetId="18" r:id="rId4"/>
  </sheets>
  <definedNames>
    <definedName name="a欄">#REF!</definedName>
    <definedName name="b欄">#REF!</definedName>
    <definedName name="c欄">#REF!</definedName>
    <definedName name="data">#REF!</definedName>
    <definedName name="d欄">#REF!</definedName>
    <definedName name="e欄">#REF!</definedName>
    <definedName name="f欄">#REF!</definedName>
    <definedName name="g欄">#REF!</definedName>
    <definedName name="h欄">#REF!</definedName>
    <definedName name="i欄">#REF!</definedName>
    <definedName name="j欄">#REF!</definedName>
    <definedName name="k欄">#REF!</definedName>
    <definedName name="l欄">#REF!</definedName>
    <definedName name="m欄">#REF!</definedName>
    <definedName name="_xlnm.Print_Area" localSheetId="0">集計表1!$A$1:$I$78</definedName>
    <definedName name="_xlnm.Print_Area" localSheetId="1">集計表2!$A$1:$J$79</definedName>
    <definedName name="_xlnm.Print_Area" localSheetId="2">集計表3!$A$1:$AM$87</definedName>
    <definedName name="_xlnm.Print_Area" localSheetId="3">集計表4!$A$1:$I$80</definedName>
    <definedName name="touroku">#REF!</definedName>
  </definedNames>
  <calcPr calcId="191029"/>
</workbook>
</file>

<file path=xl/calcChain.xml><?xml version="1.0" encoding="utf-8"?>
<calcChain xmlns="http://schemas.openxmlformats.org/spreadsheetml/2006/main">
  <c r="H53" i="15" l="1"/>
  <c r="Q34" i="17" l="1"/>
  <c r="P9" i="17" l="1"/>
  <c r="AM62" i="17" l="1"/>
  <c r="AL62" i="17"/>
  <c r="AK62" i="17"/>
  <c r="AJ62" i="17"/>
  <c r="AI62" i="17"/>
  <c r="P12" i="17" l="1"/>
  <c r="Q12" i="17"/>
  <c r="B33" i="16"/>
  <c r="H62" i="17"/>
  <c r="I62" i="17"/>
  <c r="P62" i="17"/>
  <c r="Q62" i="17"/>
  <c r="R62" i="17"/>
  <c r="S62" i="17"/>
  <c r="T62" i="17"/>
  <c r="U62" i="17"/>
  <c r="O62" i="17" s="1"/>
  <c r="Z62" i="17"/>
  <c r="F62" i="17" s="1"/>
  <c r="AA62" i="17"/>
  <c r="G62" i="17" s="1"/>
  <c r="G69" i="15"/>
  <c r="F69" i="15"/>
  <c r="E69" i="15"/>
  <c r="D69" i="15"/>
  <c r="B69" i="15"/>
  <c r="I57" i="15"/>
  <c r="H57" i="15"/>
  <c r="I69" i="15" l="1"/>
  <c r="H69" i="15"/>
  <c r="N62" i="17"/>
  <c r="B62" i="17" s="1"/>
  <c r="AH62" i="17" s="1"/>
  <c r="C62" i="17"/>
  <c r="E62" i="17"/>
  <c r="D62" i="17"/>
  <c r="J35" i="17"/>
  <c r="P10" i="17" l="1"/>
  <c r="R54" i="17" l="1"/>
  <c r="I75" i="18" l="1"/>
  <c r="H75" i="18"/>
  <c r="G75" i="18"/>
  <c r="F75" i="18"/>
  <c r="E75" i="18"/>
  <c r="D75" i="18"/>
  <c r="C75" i="18"/>
  <c r="B75" i="18"/>
  <c r="I69" i="18"/>
  <c r="H69" i="18"/>
  <c r="G69" i="18"/>
  <c r="F69" i="18"/>
  <c r="E69" i="18"/>
  <c r="D69" i="18"/>
  <c r="C69" i="18"/>
  <c r="B69" i="18"/>
  <c r="I64" i="18"/>
  <c r="H64" i="18"/>
  <c r="G64" i="18"/>
  <c r="F64" i="18"/>
  <c r="E64" i="18"/>
  <c r="D64" i="18"/>
  <c r="C64" i="18"/>
  <c r="B64" i="18"/>
  <c r="I57" i="18"/>
  <c r="H57" i="18"/>
  <c r="G57" i="18"/>
  <c r="F57" i="18"/>
  <c r="E57" i="18"/>
  <c r="D57" i="18"/>
  <c r="C57" i="18"/>
  <c r="B57" i="18"/>
  <c r="I54" i="18"/>
  <c r="H54" i="18"/>
  <c r="G54" i="18"/>
  <c r="F54" i="18"/>
  <c r="E54" i="18"/>
  <c r="D54" i="18"/>
  <c r="C54" i="18"/>
  <c r="B54" i="18"/>
  <c r="I51" i="18"/>
  <c r="H51" i="18"/>
  <c r="G51" i="18"/>
  <c r="F51" i="18"/>
  <c r="E51" i="18"/>
  <c r="D51" i="18"/>
  <c r="C51" i="18"/>
  <c r="B51" i="18"/>
  <c r="I39" i="18"/>
  <c r="H39" i="18"/>
  <c r="G39" i="18"/>
  <c r="F39" i="18"/>
  <c r="E39" i="18"/>
  <c r="D39" i="18"/>
  <c r="C39" i="18"/>
  <c r="B39" i="18"/>
  <c r="I33" i="18"/>
  <c r="H33" i="18"/>
  <c r="G33" i="18"/>
  <c r="F33" i="18"/>
  <c r="J74" i="16"/>
  <c r="I74" i="16"/>
  <c r="H74" i="16"/>
  <c r="G74" i="16"/>
  <c r="F74" i="16"/>
  <c r="E74" i="16"/>
  <c r="D74" i="16"/>
  <c r="C74" i="16"/>
  <c r="B74" i="16"/>
  <c r="J68" i="16"/>
  <c r="I68" i="16"/>
  <c r="F68" i="16"/>
  <c r="E68" i="16"/>
  <c r="D68" i="16"/>
  <c r="C68" i="16"/>
  <c r="B68" i="16"/>
  <c r="J63" i="16"/>
  <c r="I63" i="16"/>
  <c r="F63" i="16"/>
  <c r="E63" i="16"/>
  <c r="D63" i="16"/>
  <c r="C63" i="16"/>
  <c r="B63" i="16"/>
  <c r="J56" i="16"/>
  <c r="I56" i="16"/>
  <c r="F56" i="16"/>
  <c r="E56" i="16"/>
  <c r="D56" i="16"/>
  <c r="C56" i="16"/>
  <c r="B56" i="16"/>
  <c r="J53" i="16"/>
  <c r="I53" i="16"/>
  <c r="H53" i="16"/>
  <c r="H69" i="16" s="1"/>
  <c r="G53" i="16"/>
  <c r="G69" i="16" s="1"/>
  <c r="F53" i="16"/>
  <c r="E53" i="16"/>
  <c r="D53" i="16"/>
  <c r="C53" i="16"/>
  <c r="B53" i="16"/>
  <c r="J50" i="16"/>
  <c r="I50" i="16"/>
  <c r="F50" i="16"/>
  <c r="E50" i="16"/>
  <c r="D50" i="16"/>
  <c r="C50" i="16"/>
  <c r="B50" i="16"/>
  <c r="J39" i="16"/>
  <c r="I39" i="16"/>
  <c r="F39" i="16"/>
  <c r="E39" i="16"/>
  <c r="D39" i="16"/>
  <c r="C39" i="16"/>
  <c r="B39" i="16"/>
  <c r="J33" i="16"/>
  <c r="I33" i="16"/>
  <c r="F33" i="16"/>
  <c r="E33" i="16"/>
  <c r="D33" i="16"/>
  <c r="C33" i="16"/>
  <c r="I76" i="15"/>
  <c r="H76" i="15"/>
  <c r="G74" i="15"/>
  <c r="F74" i="15"/>
  <c r="E74" i="15"/>
  <c r="D74" i="15"/>
  <c r="B74" i="15"/>
  <c r="I73" i="15"/>
  <c r="H73" i="15"/>
  <c r="I72" i="15"/>
  <c r="H72" i="15"/>
  <c r="I71" i="15"/>
  <c r="H71" i="15"/>
  <c r="I70" i="15"/>
  <c r="H70" i="15"/>
  <c r="I68" i="15"/>
  <c r="H68" i="15"/>
  <c r="I63" i="15"/>
  <c r="H63" i="15"/>
  <c r="I56" i="15"/>
  <c r="H56" i="15"/>
  <c r="I53" i="15"/>
  <c r="I50" i="15"/>
  <c r="H50" i="15"/>
  <c r="I47" i="15"/>
  <c r="H47" i="15"/>
  <c r="I46" i="15"/>
  <c r="H46" i="15"/>
  <c r="I39" i="15"/>
  <c r="H39" i="15"/>
  <c r="I33" i="15"/>
  <c r="H33" i="15"/>
  <c r="I7" i="15"/>
  <c r="H7" i="15"/>
  <c r="B70" i="18" l="1"/>
  <c r="B76" i="18" s="1"/>
  <c r="B78" i="18" s="1"/>
  <c r="B79" i="18" s="1"/>
  <c r="E70" i="18"/>
  <c r="E76" i="18" s="1"/>
  <c r="E78" i="18" s="1"/>
  <c r="E79" i="18" s="1"/>
  <c r="D69" i="16"/>
  <c r="D75" i="16" s="1"/>
  <c r="D77" i="16" s="1"/>
  <c r="D78" i="16" s="1"/>
  <c r="I70" i="18"/>
  <c r="I76" i="18" s="1"/>
  <c r="I78" i="18" s="1"/>
  <c r="I79" i="18" s="1"/>
  <c r="H70" i="18"/>
  <c r="H76" i="18" s="1"/>
  <c r="H78" i="18" s="1"/>
  <c r="H79" i="18" s="1"/>
  <c r="G70" i="18"/>
  <c r="G76" i="18" s="1"/>
  <c r="G78" i="18" s="1"/>
  <c r="G79" i="18" s="1"/>
  <c r="F70" i="18"/>
  <c r="F76" i="18" s="1"/>
  <c r="F78" i="18" s="1"/>
  <c r="F79" i="18" s="1"/>
  <c r="C70" i="18"/>
  <c r="C76" i="18" s="1"/>
  <c r="C78" i="18" s="1"/>
  <c r="C79" i="18" s="1"/>
  <c r="D70" i="18"/>
  <c r="D76" i="18" s="1"/>
  <c r="D78" i="18" s="1"/>
  <c r="D79" i="18" s="1"/>
  <c r="J69" i="16"/>
  <c r="J75" i="16" s="1"/>
  <c r="J77" i="16" s="1"/>
  <c r="J78" i="16" s="1"/>
  <c r="I69" i="16"/>
  <c r="I75" i="16" s="1"/>
  <c r="I77" i="16" s="1"/>
  <c r="I78" i="16" s="1"/>
  <c r="F69" i="16"/>
  <c r="F75" i="16" s="1"/>
  <c r="F77" i="16" s="1"/>
  <c r="F78" i="16" s="1"/>
  <c r="E69" i="16"/>
  <c r="E75" i="16" s="1"/>
  <c r="E77" i="16" s="1"/>
  <c r="E78" i="16" s="1"/>
  <c r="C69" i="16"/>
  <c r="C75" i="16" s="1"/>
  <c r="C77" i="16" s="1"/>
  <c r="C78" i="16" s="1"/>
  <c r="B69" i="16"/>
  <c r="B75" i="16" s="1"/>
  <c r="B77" i="16" s="1"/>
  <c r="B78" i="16" s="1"/>
  <c r="D75" i="15"/>
  <c r="D77" i="15" s="1"/>
  <c r="D78" i="15" s="1"/>
  <c r="F75" i="15"/>
  <c r="F77" i="15" s="1"/>
  <c r="F78" i="15" s="1"/>
  <c r="B75" i="15"/>
  <c r="B77" i="15" s="1"/>
  <c r="B78" i="15" s="1"/>
  <c r="G75" i="15"/>
  <c r="G77" i="15" s="1"/>
  <c r="E75" i="15"/>
  <c r="E77" i="15" s="1"/>
  <c r="G75" i="16"/>
  <c r="G77" i="16" s="1"/>
  <c r="G78" i="16" s="1"/>
  <c r="H75" i="16"/>
  <c r="H77" i="16" s="1"/>
  <c r="H78" i="16" s="1"/>
  <c r="H74" i="15"/>
  <c r="I74" i="15"/>
  <c r="I75" i="15" l="1"/>
  <c r="H75" i="15"/>
  <c r="G78" i="15"/>
  <c r="I78" i="15" s="1"/>
  <c r="I77" i="15"/>
  <c r="E78" i="15"/>
  <c r="H78" i="15" s="1"/>
  <c r="H77" i="15"/>
  <c r="AK35" i="17" l="1"/>
  <c r="R10" i="17" l="1"/>
  <c r="Q59" i="17" l="1"/>
  <c r="AG55" i="17"/>
  <c r="AF55" i="17"/>
  <c r="AE55" i="17"/>
  <c r="AD55" i="17"/>
  <c r="AC55" i="17"/>
  <c r="AB55" i="17"/>
  <c r="Y55" i="17"/>
  <c r="X55" i="17"/>
  <c r="W55" i="17"/>
  <c r="V55" i="17"/>
  <c r="M55" i="17"/>
  <c r="L55" i="17"/>
  <c r="K55" i="17"/>
  <c r="J55" i="17"/>
  <c r="AA54" i="17"/>
  <c r="G54" i="17" s="1"/>
  <c r="Z54" i="17"/>
  <c r="F54" i="17" s="1"/>
  <c r="U54" i="17"/>
  <c r="T54" i="17"/>
  <c r="S54" i="17"/>
  <c r="Q54" i="17"/>
  <c r="P54" i="17"/>
  <c r="I54" i="17"/>
  <c r="H54" i="17"/>
  <c r="AK55" i="17"/>
  <c r="AJ55" i="17"/>
  <c r="AI55" i="17"/>
  <c r="H9" i="17"/>
  <c r="I9" i="17"/>
  <c r="Q9" i="17"/>
  <c r="R9" i="17"/>
  <c r="S9" i="17"/>
  <c r="T9" i="17"/>
  <c r="D9" i="17" s="1"/>
  <c r="U9" i="17"/>
  <c r="E9" i="17" s="1"/>
  <c r="Z9" i="17"/>
  <c r="F9" i="17" s="1"/>
  <c r="AA9" i="17"/>
  <c r="G9" i="17" s="1"/>
  <c r="AI9" i="17"/>
  <c r="AJ9" i="17"/>
  <c r="AK9" i="17"/>
  <c r="AL9" i="17"/>
  <c r="AM9" i="17"/>
  <c r="H10" i="17"/>
  <c r="I10" i="17"/>
  <c r="Q10" i="17"/>
  <c r="S10" i="17"/>
  <c r="T10" i="17"/>
  <c r="U10" i="17"/>
  <c r="E10" i="17" s="1"/>
  <c r="Z10" i="17"/>
  <c r="F10" i="17" s="1"/>
  <c r="AA10" i="17"/>
  <c r="H11" i="17"/>
  <c r="I11" i="17"/>
  <c r="P11" i="17"/>
  <c r="Q11" i="17"/>
  <c r="R11" i="17"/>
  <c r="S11" i="17"/>
  <c r="T11" i="17"/>
  <c r="D11" i="17" s="1"/>
  <c r="U11" i="17"/>
  <c r="E11" i="17" s="1"/>
  <c r="Z11" i="17"/>
  <c r="F11" i="17" s="1"/>
  <c r="AA11" i="17"/>
  <c r="G11" i="17" s="1"/>
  <c r="H12" i="17"/>
  <c r="I12" i="17"/>
  <c r="R12" i="17"/>
  <c r="S12" i="17"/>
  <c r="T12" i="17"/>
  <c r="D12" i="17" s="1"/>
  <c r="U12" i="17"/>
  <c r="E12" i="17" s="1"/>
  <c r="Z12" i="17"/>
  <c r="F12" i="17" s="1"/>
  <c r="AA12" i="17"/>
  <c r="G12" i="17" s="1"/>
  <c r="H13" i="17"/>
  <c r="I13" i="17"/>
  <c r="P13" i="17"/>
  <c r="Q13" i="17"/>
  <c r="R13" i="17"/>
  <c r="S13" i="17"/>
  <c r="T13" i="17"/>
  <c r="D13" i="17" s="1"/>
  <c r="U13" i="17"/>
  <c r="Z13" i="17"/>
  <c r="F13" i="17" s="1"/>
  <c r="AA13" i="17"/>
  <c r="G13" i="17" s="1"/>
  <c r="H14" i="17"/>
  <c r="I14" i="17"/>
  <c r="P14" i="17"/>
  <c r="Q14" i="17"/>
  <c r="R14" i="17"/>
  <c r="S14" i="17"/>
  <c r="T14" i="17"/>
  <c r="D14" i="17" s="1"/>
  <c r="U14" i="17"/>
  <c r="E14" i="17" s="1"/>
  <c r="Z14" i="17"/>
  <c r="F14" i="17" s="1"/>
  <c r="AA14" i="17"/>
  <c r="G14" i="17" s="1"/>
  <c r="H15" i="17"/>
  <c r="I15" i="17"/>
  <c r="P15" i="17"/>
  <c r="Q15" i="17"/>
  <c r="R15" i="17"/>
  <c r="S15" i="17"/>
  <c r="T15" i="17"/>
  <c r="D15" i="17" s="1"/>
  <c r="U15" i="17"/>
  <c r="Z15" i="17"/>
  <c r="F15" i="17" s="1"/>
  <c r="AA15" i="17"/>
  <c r="G15" i="17" s="1"/>
  <c r="H16" i="17"/>
  <c r="I16" i="17"/>
  <c r="P16" i="17"/>
  <c r="Q16" i="17"/>
  <c r="R16" i="17"/>
  <c r="S16" i="17"/>
  <c r="T16" i="17"/>
  <c r="D16" i="17" s="1"/>
  <c r="U16" i="17"/>
  <c r="E16" i="17" s="1"/>
  <c r="Z16" i="17"/>
  <c r="F16" i="17" s="1"/>
  <c r="AA16" i="17"/>
  <c r="G16" i="17" s="1"/>
  <c r="H17" i="17"/>
  <c r="I17" i="17"/>
  <c r="P17" i="17"/>
  <c r="Q17" i="17"/>
  <c r="R17" i="17"/>
  <c r="S17" i="17"/>
  <c r="T17" i="17"/>
  <c r="D17" i="17" s="1"/>
  <c r="U17" i="17"/>
  <c r="Z17" i="17"/>
  <c r="F17" i="17" s="1"/>
  <c r="AA17" i="17"/>
  <c r="G17" i="17" s="1"/>
  <c r="H18" i="17"/>
  <c r="I18" i="17"/>
  <c r="P18" i="17"/>
  <c r="Q18" i="17"/>
  <c r="R18" i="17"/>
  <c r="S18" i="17"/>
  <c r="T18" i="17"/>
  <c r="D18" i="17" s="1"/>
  <c r="U18" i="17"/>
  <c r="E18" i="17" s="1"/>
  <c r="Z18" i="17"/>
  <c r="F18" i="17" s="1"/>
  <c r="AA18" i="17"/>
  <c r="G18" i="17" s="1"/>
  <c r="H19" i="17"/>
  <c r="I19" i="17"/>
  <c r="P19" i="17"/>
  <c r="Q19" i="17"/>
  <c r="R19" i="17"/>
  <c r="S19" i="17"/>
  <c r="T19" i="17"/>
  <c r="D19" i="17" s="1"/>
  <c r="U19" i="17"/>
  <c r="Z19" i="17"/>
  <c r="F19" i="17" s="1"/>
  <c r="AA19" i="17"/>
  <c r="G19" i="17" s="1"/>
  <c r="H20" i="17"/>
  <c r="I20" i="17"/>
  <c r="P20" i="17"/>
  <c r="Q20" i="17"/>
  <c r="R20" i="17"/>
  <c r="S20" i="17"/>
  <c r="T20" i="17"/>
  <c r="D20" i="17" s="1"/>
  <c r="U20" i="17"/>
  <c r="E20" i="17" s="1"/>
  <c r="Z20" i="17"/>
  <c r="F20" i="17" s="1"/>
  <c r="AA20" i="17"/>
  <c r="G20" i="17" s="1"/>
  <c r="H21" i="17"/>
  <c r="I21" i="17"/>
  <c r="P21" i="17"/>
  <c r="Q21" i="17"/>
  <c r="R21" i="17"/>
  <c r="S21" i="17"/>
  <c r="T21" i="17"/>
  <c r="D21" i="17" s="1"/>
  <c r="U21" i="17"/>
  <c r="Z21" i="17"/>
  <c r="F21" i="17" s="1"/>
  <c r="AA21" i="17"/>
  <c r="G21" i="17" s="1"/>
  <c r="H22" i="17"/>
  <c r="I22" i="17"/>
  <c r="P22" i="17"/>
  <c r="Q22" i="17"/>
  <c r="R22" i="17"/>
  <c r="S22" i="17"/>
  <c r="T22" i="17"/>
  <c r="D22" i="17" s="1"/>
  <c r="U22" i="17"/>
  <c r="E22" i="17" s="1"/>
  <c r="Z22" i="17"/>
  <c r="F22" i="17" s="1"/>
  <c r="AA22" i="17"/>
  <c r="G22" i="17" s="1"/>
  <c r="H23" i="17"/>
  <c r="I23" i="17"/>
  <c r="P23" i="17"/>
  <c r="Q23" i="17"/>
  <c r="R23" i="17"/>
  <c r="S23" i="17"/>
  <c r="T23" i="17"/>
  <c r="D23" i="17" s="1"/>
  <c r="U23" i="17"/>
  <c r="Z23" i="17"/>
  <c r="F23" i="17" s="1"/>
  <c r="AA23" i="17"/>
  <c r="G23" i="17" s="1"/>
  <c r="H24" i="17"/>
  <c r="I24" i="17"/>
  <c r="P24" i="17"/>
  <c r="Q24" i="17"/>
  <c r="R24" i="17"/>
  <c r="S24" i="17"/>
  <c r="T24" i="17"/>
  <c r="U24" i="17"/>
  <c r="E24" i="17" s="1"/>
  <c r="Z24" i="17"/>
  <c r="F24" i="17" s="1"/>
  <c r="AA24" i="17"/>
  <c r="G24" i="17" s="1"/>
  <c r="H25" i="17"/>
  <c r="I25" i="17"/>
  <c r="P25" i="17"/>
  <c r="Q25" i="17"/>
  <c r="R25" i="17"/>
  <c r="S25" i="17"/>
  <c r="T25" i="17"/>
  <c r="D25" i="17" s="1"/>
  <c r="U25" i="17"/>
  <c r="Z25" i="17"/>
  <c r="F25" i="17" s="1"/>
  <c r="AA25" i="17"/>
  <c r="G25" i="17" s="1"/>
  <c r="H26" i="17"/>
  <c r="I26" i="17"/>
  <c r="P26" i="17"/>
  <c r="Q26" i="17"/>
  <c r="R26" i="17"/>
  <c r="S26" i="17"/>
  <c r="T26" i="17"/>
  <c r="U26" i="17"/>
  <c r="E26" i="17" s="1"/>
  <c r="Z26" i="17"/>
  <c r="F26" i="17" s="1"/>
  <c r="AA26" i="17"/>
  <c r="G26" i="17" s="1"/>
  <c r="H27" i="17"/>
  <c r="I27" i="17"/>
  <c r="P27" i="17"/>
  <c r="Q27" i="17"/>
  <c r="R27" i="17"/>
  <c r="S27" i="17"/>
  <c r="T27" i="17"/>
  <c r="U27" i="17"/>
  <c r="E27" i="17" s="1"/>
  <c r="Z27" i="17"/>
  <c r="F27" i="17" s="1"/>
  <c r="AA27" i="17"/>
  <c r="G27" i="17" s="1"/>
  <c r="H28" i="17"/>
  <c r="I28" i="17"/>
  <c r="P28" i="17"/>
  <c r="Q28" i="17"/>
  <c r="R28" i="17"/>
  <c r="S28" i="17"/>
  <c r="T28" i="17"/>
  <c r="D28" i="17" s="1"/>
  <c r="U28" i="17"/>
  <c r="Z28" i="17"/>
  <c r="F28" i="17" s="1"/>
  <c r="AA28" i="17"/>
  <c r="G28" i="17" s="1"/>
  <c r="H29" i="17"/>
  <c r="I29" i="17"/>
  <c r="P29" i="17"/>
  <c r="Q29" i="17"/>
  <c r="R29" i="17"/>
  <c r="S29" i="17"/>
  <c r="T29" i="17"/>
  <c r="D29" i="17" s="1"/>
  <c r="U29" i="17"/>
  <c r="E29" i="17" s="1"/>
  <c r="Z29" i="17"/>
  <c r="F29" i="17" s="1"/>
  <c r="AA29" i="17"/>
  <c r="G29" i="17" s="1"/>
  <c r="H30" i="17"/>
  <c r="I30" i="17"/>
  <c r="P30" i="17"/>
  <c r="Q30" i="17"/>
  <c r="R30" i="17"/>
  <c r="S30" i="17"/>
  <c r="T30" i="17"/>
  <c r="D30" i="17" s="1"/>
  <c r="U30" i="17"/>
  <c r="E30" i="17" s="1"/>
  <c r="Z30" i="17"/>
  <c r="F30" i="17" s="1"/>
  <c r="AA30" i="17"/>
  <c r="G30" i="17" s="1"/>
  <c r="H31" i="17"/>
  <c r="I31" i="17"/>
  <c r="P31" i="17"/>
  <c r="Q31" i="17"/>
  <c r="R31" i="17"/>
  <c r="S31" i="17"/>
  <c r="T31" i="17"/>
  <c r="D31" i="17" s="1"/>
  <c r="U31" i="17"/>
  <c r="E31" i="17" s="1"/>
  <c r="Z31" i="17"/>
  <c r="F31" i="17" s="1"/>
  <c r="AA31" i="17"/>
  <c r="G31" i="17" s="1"/>
  <c r="H32" i="17"/>
  <c r="I32" i="17"/>
  <c r="P32" i="17"/>
  <c r="Q32" i="17"/>
  <c r="R32" i="17"/>
  <c r="S32" i="17"/>
  <c r="T32" i="17"/>
  <c r="D32" i="17" s="1"/>
  <c r="U32" i="17"/>
  <c r="E32" i="17" s="1"/>
  <c r="Z32" i="17"/>
  <c r="F32" i="17" s="1"/>
  <c r="AA32" i="17"/>
  <c r="G32" i="17" s="1"/>
  <c r="H33" i="17"/>
  <c r="I33" i="17"/>
  <c r="P33" i="17"/>
  <c r="Q33" i="17"/>
  <c r="R33" i="17"/>
  <c r="S33" i="17"/>
  <c r="T33" i="17"/>
  <c r="D33" i="17" s="1"/>
  <c r="U33" i="17"/>
  <c r="Z33" i="17"/>
  <c r="F33" i="17" s="1"/>
  <c r="AA33" i="17"/>
  <c r="G33" i="17" s="1"/>
  <c r="H34" i="17"/>
  <c r="I34" i="17"/>
  <c r="P34" i="17"/>
  <c r="R34" i="17"/>
  <c r="S34" i="17"/>
  <c r="T34" i="17"/>
  <c r="D34" i="17" s="1"/>
  <c r="U34" i="17"/>
  <c r="E34" i="17" s="1"/>
  <c r="Z34" i="17"/>
  <c r="AA34" i="17"/>
  <c r="K35" i="17"/>
  <c r="L35" i="17"/>
  <c r="M35" i="17"/>
  <c r="V35" i="17"/>
  <c r="W35" i="17"/>
  <c r="X35" i="17"/>
  <c r="Y35" i="17"/>
  <c r="AB35" i="17"/>
  <c r="AC35" i="17"/>
  <c r="AD35" i="17"/>
  <c r="AE35" i="17"/>
  <c r="AF35" i="17"/>
  <c r="AG35" i="17"/>
  <c r="AL35" i="17"/>
  <c r="H36" i="17"/>
  <c r="I36" i="17"/>
  <c r="P36" i="17"/>
  <c r="Q36" i="17"/>
  <c r="R36" i="17"/>
  <c r="S36" i="17"/>
  <c r="T36" i="17"/>
  <c r="U36" i="17"/>
  <c r="E36" i="17" s="1"/>
  <c r="Z36" i="17"/>
  <c r="F36" i="17" s="1"/>
  <c r="AA36" i="17"/>
  <c r="G36" i="17" s="1"/>
  <c r="H37" i="17"/>
  <c r="I37" i="17"/>
  <c r="P37" i="17"/>
  <c r="Q37" i="17"/>
  <c r="R37" i="17"/>
  <c r="S37" i="17"/>
  <c r="T37" i="17"/>
  <c r="D37" i="17" s="1"/>
  <c r="U37" i="17"/>
  <c r="E37" i="17" s="1"/>
  <c r="Z37" i="17"/>
  <c r="F37" i="17" s="1"/>
  <c r="AA37" i="17"/>
  <c r="H38" i="17"/>
  <c r="I38" i="17"/>
  <c r="P38" i="17"/>
  <c r="Q38" i="17"/>
  <c r="R38" i="17"/>
  <c r="S38" i="17"/>
  <c r="T38" i="17"/>
  <c r="D38" i="17" s="1"/>
  <c r="U38" i="17"/>
  <c r="E38" i="17" s="1"/>
  <c r="Z38" i="17"/>
  <c r="F38" i="17" s="1"/>
  <c r="AA38" i="17"/>
  <c r="G38" i="17" s="1"/>
  <c r="H39" i="17"/>
  <c r="I39" i="17"/>
  <c r="P39" i="17"/>
  <c r="Q39" i="17"/>
  <c r="R39" i="17"/>
  <c r="S39" i="17"/>
  <c r="T39" i="17"/>
  <c r="U39" i="17"/>
  <c r="Z39" i="17"/>
  <c r="F39" i="17" s="1"/>
  <c r="AA39" i="17"/>
  <c r="G39" i="17" s="1"/>
  <c r="H40" i="17"/>
  <c r="I40" i="17"/>
  <c r="P40" i="17"/>
  <c r="Q40" i="17"/>
  <c r="R40" i="17"/>
  <c r="S40" i="17"/>
  <c r="T40" i="17"/>
  <c r="D40" i="17" s="1"/>
  <c r="U40" i="17"/>
  <c r="E40" i="17" s="1"/>
  <c r="Z40" i="17"/>
  <c r="F40" i="17" s="1"/>
  <c r="AA40" i="17"/>
  <c r="G40" i="17" s="1"/>
  <c r="J41" i="17"/>
  <c r="K41" i="17"/>
  <c r="L41" i="17"/>
  <c r="M41" i="17"/>
  <c r="V41" i="17"/>
  <c r="W41" i="17"/>
  <c r="X41" i="17"/>
  <c r="Y41" i="17"/>
  <c r="AB41" i="17"/>
  <c r="AC41" i="17"/>
  <c r="AD41" i="17"/>
  <c r="AE41" i="17"/>
  <c r="AF41" i="17"/>
  <c r="AG41" i="17"/>
  <c r="AL41" i="17"/>
  <c r="H51" i="17"/>
  <c r="I51" i="17"/>
  <c r="P51" i="17"/>
  <c r="Q51" i="17"/>
  <c r="R51" i="17"/>
  <c r="S51" i="17"/>
  <c r="T51" i="17"/>
  <c r="U51" i="17"/>
  <c r="Z51" i="17"/>
  <c r="F51" i="17" s="1"/>
  <c r="AA51" i="17"/>
  <c r="G51" i="17" s="1"/>
  <c r="AI51" i="17"/>
  <c r="AJ51" i="17"/>
  <c r="AK51" i="17"/>
  <c r="AL51" i="17"/>
  <c r="AM51" i="17"/>
  <c r="H52" i="17"/>
  <c r="I52" i="17"/>
  <c r="P52" i="17"/>
  <c r="Q52" i="17"/>
  <c r="R52" i="17"/>
  <c r="S52" i="17"/>
  <c r="T52" i="17"/>
  <c r="U52" i="17"/>
  <c r="Z52" i="17"/>
  <c r="F52" i="17" s="1"/>
  <c r="AA52" i="17"/>
  <c r="G52" i="17" s="1"/>
  <c r="AI52" i="17"/>
  <c r="AJ52" i="17"/>
  <c r="AK52" i="17"/>
  <c r="AL52" i="17"/>
  <c r="AM52" i="17"/>
  <c r="H53" i="17"/>
  <c r="I53" i="17"/>
  <c r="P53" i="17"/>
  <c r="Q53" i="17"/>
  <c r="Q55" i="17" s="1"/>
  <c r="R53" i="17"/>
  <c r="S53" i="17"/>
  <c r="T53" i="17"/>
  <c r="D53" i="17" s="1"/>
  <c r="U53" i="17"/>
  <c r="E53" i="17" s="1"/>
  <c r="Z53" i="17"/>
  <c r="F53" i="17" s="1"/>
  <c r="AA53" i="17"/>
  <c r="G53" i="17" s="1"/>
  <c r="H56" i="17"/>
  <c r="I56" i="17"/>
  <c r="P56" i="17"/>
  <c r="Q56" i="17"/>
  <c r="R56" i="17"/>
  <c r="S56" i="17"/>
  <c r="T56" i="17"/>
  <c r="D56" i="17" s="1"/>
  <c r="U56" i="17"/>
  <c r="Z56" i="17"/>
  <c r="F56" i="17" s="1"/>
  <c r="AA56" i="17"/>
  <c r="G56" i="17" s="1"/>
  <c r="H57" i="17"/>
  <c r="I57" i="17"/>
  <c r="P57" i="17"/>
  <c r="Q57" i="17"/>
  <c r="R57" i="17"/>
  <c r="S57" i="17"/>
  <c r="T57" i="17"/>
  <c r="D57" i="17" s="1"/>
  <c r="U57" i="17"/>
  <c r="Z57" i="17"/>
  <c r="F57" i="17" s="1"/>
  <c r="AA57" i="17"/>
  <c r="J58" i="17"/>
  <c r="K58" i="17"/>
  <c r="L58" i="17"/>
  <c r="M58" i="17"/>
  <c r="V58" i="17"/>
  <c r="W58" i="17"/>
  <c r="X58" i="17"/>
  <c r="Y58" i="17"/>
  <c r="AB58" i="17"/>
  <c r="AC58" i="17"/>
  <c r="AD58" i="17"/>
  <c r="AE58" i="17"/>
  <c r="AF58" i="17"/>
  <c r="AG58" i="17"/>
  <c r="H59" i="17"/>
  <c r="I59" i="17"/>
  <c r="P59" i="17"/>
  <c r="R59" i="17"/>
  <c r="S59" i="17"/>
  <c r="T59" i="17"/>
  <c r="D59" i="17" s="1"/>
  <c r="U59" i="17"/>
  <c r="E59" i="17" s="1"/>
  <c r="Z59" i="17"/>
  <c r="AA59" i="17"/>
  <c r="H60" i="17"/>
  <c r="I60" i="17"/>
  <c r="P60" i="17"/>
  <c r="Q60" i="17"/>
  <c r="Q61" i="17" s="1"/>
  <c r="R60" i="17"/>
  <c r="S60" i="17"/>
  <c r="T60" i="17"/>
  <c r="U60" i="17"/>
  <c r="O60" i="17" s="1"/>
  <c r="C60" i="17" s="1"/>
  <c r="Z60" i="17"/>
  <c r="F60" i="17" s="1"/>
  <c r="AA60" i="17"/>
  <c r="G60" i="17" s="1"/>
  <c r="J61" i="17"/>
  <c r="K61" i="17"/>
  <c r="L61" i="17"/>
  <c r="M61" i="17"/>
  <c r="V61" i="17"/>
  <c r="W61" i="17"/>
  <c r="X61" i="17"/>
  <c r="Y61" i="17"/>
  <c r="AB61" i="17"/>
  <c r="AC61" i="17"/>
  <c r="AD61" i="17"/>
  <c r="AE61" i="17"/>
  <c r="AF61" i="17"/>
  <c r="AG61" i="17"/>
  <c r="AL61" i="17"/>
  <c r="H63" i="17"/>
  <c r="I63" i="17"/>
  <c r="P63" i="17"/>
  <c r="Q63" i="17"/>
  <c r="R63" i="17"/>
  <c r="S63" i="17"/>
  <c r="T63" i="17"/>
  <c r="D63" i="17" s="1"/>
  <c r="U63" i="17"/>
  <c r="Z63" i="17"/>
  <c r="F63" i="17" s="1"/>
  <c r="AA63" i="17"/>
  <c r="H64" i="17"/>
  <c r="I64" i="17"/>
  <c r="P64" i="17"/>
  <c r="Q64" i="17"/>
  <c r="R64" i="17"/>
  <c r="S64" i="17"/>
  <c r="T64" i="17"/>
  <c r="D64" i="17" s="1"/>
  <c r="U64" i="17"/>
  <c r="Z64" i="17"/>
  <c r="F64" i="17" s="1"/>
  <c r="AA64" i="17"/>
  <c r="G64" i="17" s="1"/>
  <c r="H65" i="17"/>
  <c r="I65" i="17"/>
  <c r="P65" i="17"/>
  <c r="Q65" i="17"/>
  <c r="R65" i="17"/>
  <c r="S65" i="17"/>
  <c r="T65" i="17"/>
  <c r="D65" i="17" s="1"/>
  <c r="U65" i="17"/>
  <c r="Z65" i="17"/>
  <c r="F65" i="17" s="1"/>
  <c r="AA65" i="17"/>
  <c r="G65" i="17" s="1"/>
  <c r="H66" i="17"/>
  <c r="I66" i="17"/>
  <c r="P66" i="17"/>
  <c r="Q66" i="17"/>
  <c r="R66" i="17"/>
  <c r="S66" i="17"/>
  <c r="T66" i="17"/>
  <c r="D66" i="17" s="1"/>
  <c r="U66" i="17"/>
  <c r="Z66" i="17"/>
  <c r="F66" i="17" s="1"/>
  <c r="AA66" i="17"/>
  <c r="G66" i="17" s="1"/>
  <c r="H67" i="17"/>
  <c r="I67" i="17"/>
  <c r="P67" i="17"/>
  <c r="Q67" i="17"/>
  <c r="R67" i="17"/>
  <c r="S67" i="17"/>
  <c r="T67" i="17"/>
  <c r="D67" i="17" s="1"/>
  <c r="U67" i="17"/>
  <c r="Z67" i="17"/>
  <c r="F67" i="17" s="1"/>
  <c r="AA67" i="17"/>
  <c r="G67" i="17" s="1"/>
  <c r="J68" i="17"/>
  <c r="K68" i="17"/>
  <c r="L68" i="17"/>
  <c r="M68" i="17"/>
  <c r="V68" i="17"/>
  <c r="W68" i="17"/>
  <c r="X68" i="17"/>
  <c r="Y68" i="17"/>
  <c r="AB68" i="17"/>
  <c r="AC68" i="17"/>
  <c r="AD68" i="17"/>
  <c r="AE68" i="17"/>
  <c r="AF68" i="17"/>
  <c r="AG68" i="17"/>
  <c r="AL68" i="17"/>
  <c r="H69" i="17"/>
  <c r="I69" i="17"/>
  <c r="P69" i="17"/>
  <c r="Q69" i="17"/>
  <c r="R69" i="17"/>
  <c r="S69" i="17"/>
  <c r="T69" i="17"/>
  <c r="D69" i="17" s="1"/>
  <c r="U69" i="17"/>
  <c r="E69" i="17" s="1"/>
  <c r="Z69" i="17"/>
  <c r="F69" i="17" s="1"/>
  <c r="AA69" i="17"/>
  <c r="G69" i="17" s="1"/>
  <c r="H70" i="17"/>
  <c r="I70" i="17"/>
  <c r="P70" i="17"/>
  <c r="Q70" i="17"/>
  <c r="R70" i="17"/>
  <c r="S70" i="17"/>
  <c r="T70" i="17"/>
  <c r="N70" i="17" s="1"/>
  <c r="U70" i="17"/>
  <c r="Z70" i="17"/>
  <c r="F70" i="17" s="1"/>
  <c r="AA70" i="17"/>
  <c r="G70" i="17" s="1"/>
  <c r="H71" i="17"/>
  <c r="I71" i="17"/>
  <c r="P71" i="17"/>
  <c r="Q71" i="17"/>
  <c r="R71" i="17"/>
  <c r="S71" i="17"/>
  <c r="T71" i="17"/>
  <c r="U71" i="17"/>
  <c r="E71" i="17" s="1"/>
  <c r="Z71" i="17"/>
  <c r="F71" i="17" s="1"/>
  <c r="AA71" i="17"/>
  <c r="G71" i="17" s="1"/>
  <c r="H72" i="17"/>
  <c r="I72" i="17"/>
  <c r="P72" i="17"/>
  <c r="Q72" i="17"/>
  <c r="R72" i="17"/>
  <c r="S72" i="17"/>
  <c r="T72" i="17"/>
  <c r="D72" i="17" s="1"/>
  <c r="U72" i="17"/>
  <c r="Z72" i="17"/>
  <c r="F72" i="17" s="1"/>
  <c r="AA72" i="17"/>
  <c r="G72" i="17" s="1"/>
  <c r="J73" i="17"/>
  <c r="K73" i="17"/>
  <c r="L73" i="17"/>
  <c r="M73" i="17"/>
  <c r="V73" i="17"/>
  <c r="W73" i="17"/>
  <c r="X73" i="17"/>
  <c r="Y73" i="17"/>
  <c r="AB73" i="17"/>
  <c r="AC73" i="17"/>
  <c r="AD73" i="17"/>
  <c r="AE73" i="17"/>
  <c r="AF73" i="17"/>
  <c r="AG73" i="17"/>
  <c r="AL73" i="17"/>
  <c r="H75" i="17"/>
  <c r="I75" i="17"/>
  <c r="P75" i="17"/>
  <c r="Q75" i="17"/>
  <c r="R75" i="17"/>
  <c r="S75" i="17"/>
  <c r="T75" i="17"/>
  <c r="D75" i="17" s="1"/>
  <c r="U75" i="17"/>
  <c r="Z75" i="17"/>
  <c r="F75" i="17" s="1"/>
  <c r="AA75" i="17"/>
  <c r="G75" i="17" s="1"/>
  <c r="AI75" i="17"/>
  <c r="AJ75" i="17"/>
  <c r="AK75" i="17"/>
  <c r="AL75" i="17"/>
  <c r="AM75" i="17"/>
  <c r="H76" i="17"/>
  <c r="I76" i="17"/>
  <c r="P76" i="17"/>
  <c r="Q76" i="17"/>
  <c r="R76" i="17"/>
  <c r="S76" i="17"/>
  <c r="T76" i="17"/>
  <c r="U76" i="17"/>
  <c r="E76" i="17" s="1"/>
  <c r="Z76" i="17"/>
  <c r="F76" i="17" s="1"/>
  <c r="AA76" i="17"/>
  <c r="G76" i="17" s="1"/>
  <c r="AI76" i="17"/>
  <c r="AJ76" i="17"/>
  <c r="AK76" i="17"/>
  <c r="AL76" i="17"/>
  <c r="AM76" i="17"/>
  <c r="H77" i="17"/>
  <c r="I77" i="17"/>
  <c r="P77" i="17"/>
  <c r="Q77" i="17"/>
  <c r="R77" i="17"/>
  <c r="S77" i="17"/>
  <c r="T77" i="17"/>
  <c r="D77" i="17" s="1"/>
  <c r="U77" i="17"/>
  <c r="E77" i="17" s="1"/>
  <c r="Z77" i="17"/>
  <c r="F77" i="17" s="1"/>
  <c r="AA77" i="17"/>
  <c r="G77" i="17" s="1"/>
  <c r="AI77" i="17"/>
  <c r="AJ77" i="17"/>
  <c r="AK77" i="17"/>
  <c r="AL77" i="17"/>
  <c r="AM77" i="17"/>
  <c r="H78" i="17"/>
  <c r="I78" i="17"/>
  <c r="P78" i="17"/>
  <c r="Q78" i="17"/>
  <c r="R78" i="17"/>
  <c r="S78" i="17"/>
  <c r="T78" i="17"/>
  <c r="U78" i="17"/>
  <c r="E78" i="17" s="1"/>
  <c r="Z78" i="17"/>
  <c r="AA78" i="17"/>
  <c r="G78" i="17" s="1"/>
  <c r="AI78" i="17"/>
  <c r="AJ78" i="17"/>
  <c r="AK78" i="17"/>
  <c r="AL78" i="17"/>
  <c r="AM78" i="17"/>
  <c r="J79" i="17"/>
  <c r="K79" i="17"/>
  <c r="L79" i="17"/>
  <c r="M79" i="17"/>
  <c r="V79" i="17"/>
  <c r="W79" i="17"/>
  <c r="X79" i="17"/>
  <c r="Y79" i="17"/>
  <c r="AB79" i="17"/>
  <c r="AC79" i="17"/>
  <c r="AD79" i="17"/>
  <c r="AE79" i="17"/>
  <c r="AF79" i="17"/>
  <c r="AG79" i="17"/>
  <c r="H81" i="17"/>
  <c r="I81" i="17"/>
  <c r="P81" i="17"/>
  <c r="Q81" i="17"/>
  <c r="R81" i="17"/>
  <c r="S81" i="17"/>
  <c r="T81" i="17"/>
  <c r="U81" i="17"/>
  <c r="Z81" i="17"/>
  <c r="F81" i="17" s="1"/>
  <c r="AA81" i="17"/>
  <c r="G81" i="17" s="1"/>
  <c r="AI81" i="17"/>
  <c r="AJ81" i="17"/>
  <c r="AK81" i="17"/>
  <c r="AL81" i="17"/>
  <c r="AM81" i="17"/>
  <c r="AI35" i="17"/>
  <c r="AJ35" i="17"/>
  <c r="AI41" i="17"/>
  <c r="AJ41" i="17"/>
  <c r="AK41" i="17"/>
  <c r="AI58" i="17"/>
  <c r="AJ58" i="17"/>
  <c r="AM58" i="17"/>
  <c r="AI61" i="17"/>
  <c r="AJ61" i="17"/>
  <c r="AM61" i="17"/>
  <c r="AI68" i="17"/>
  <c r="AJ68" i="17"/>
  <c r="AK68" i="17"/>
  <c r="AI73" i="17"/>
  <c r="AJ73" i="17"/>
  <c r="AK73" i="17"/>
  <c r="AI79" i="17"/>
  <c r="AJ79" i="17"/>
  <c r="AK79" i="17"/>
  <c r="O38" i="17"/>
  <c r="O26" i="17"/>
  <c r="C26" i="17" s="1"/>
  <c r="O24" i="17"/>
  <c r="C24" i="17" s="1"/>
  <c r="O18" i="17"/>
  <c r="C18" i="17" s="1"/>
  <c r="O16" i="17"/>
  <c r="C16" i="17" s="1"/>
  <c r="E54" i="17"/>
  <c r="AM55" i="17"/>
  <c r="AL55" i="17"/>
  <c r="O30" i="17" l="1"/>
  <c r="C30" i="17" s="1"/>
  <c r="O20" i="17"/>
  <c r="C20" i="17" s="1"/>
  <c r="O27" i="17"/>
  <c r="C27" i="17" s="1"/>
  <c r="N64" i="17"/>
  <c r="B64" i="17" s="1"/>
  <c r="O14" i="17"/>
  <c r="C14" i="17" s="1"/>
  <c r="O22" i="17"/>
  <c r="C22" i="17" s="1"/>
  <c r="O32" i="17"/>
  <c r="N15" i="17"/>
  <c r="B15" i="17" s="1"/>
  <c r="O40" i="17"/>
  <c r="N66" i="17"/>
  <c r="B66" i="17" s="1"/>
  <c r="N57" i="17"/>
  <c r="B57" i="17" s="1"/>
  <c r="O36" i="17"/>
  <c r="C36" i="17" s="1"/>
  <c r="AE74" i="17"/>
  <c r="N53" i="17"/>
  <c r="O57" i="17"/>
  <c r="S55" i="17"/>
  <c r="N33" i="17"/>
  <c r="N19" i="17"/>
  <c r="B19" i="17" s="1"/>
  <c r="N77" i="17"/>
  <c r="B77" i="17" s="1"/>
  <c r="AH77" i="17" s="1"/>
  <c r="AD74" i="17"/>
  <c r="AD80" i="17" s="1"/>
  <c r="AD82" i="17" s="1"/>
  <c r="AD83" i="17" s="1"/>
  <c r="I58" i="17"/>
  <c r="AF74" i="17"/>
  <c r="AB74" i="17"/>
  <c r="AB80" i="17" s="1"/>
  <c r="AB82" i="17" s="1"/>
  <c r="AB83" i="17" s="1"/>
  <c r="M74" i="17"/>
  <c r="M80" i="17" s="1"/>
  <c r="M82" i="17" s="1"/>
  <c r="M83" i="17" s="1"/>
  <c r="AC74" i="17"/>
  <c r="Y74" i="17"/>
  <c r="X74" i="17"/>
  <c r="X80" i="17" s="1"/>
  <c r="X82" i="17" s="1"/>
  <c r="X83" i="17" s="1"/>
  <c r="T68" i="17"/>
  <c r="L74" i="17"/>
  <c r="L80" i="17" s="1"/>
  <c r="L82" i="17" s="1"/>
  <c r="L83" i="17" s="1"/>
  <c r="J74" i="17"/>
  <c r="J80" i="17" s="1"/>
  <c r="J82" i="17" s="1"/>
  <c r="J83" i="17" s="1"/>
  <c r="AG74" i="17"/>
  <c r="AG80" i="17" s="1"/>
  <c r="AG82" i="17" s="1"/>
  <c r="AG83" i="17" s="1"/>
  <c r="W74" i="17"/>
  <c r="W80" i="17" s="1"/>
  <c r="W82" i="17" s="1"/>
  <c r="W83" i="17" s="1"/>
  <c r="V74" i="17"/>
  <c r="V80" i="17" s="1"/>
  <c r="V82" i="17" s="1"/>
  <c r="V83" i="17" s="1"/>
  <c r="K74" i="17"/>
  <c r="K80" i="17" s="1"/>
  <c r="K82" i="17" s="1"/>
  <c r="K83" i="17" s="1"/>
  <c r="D51" i="17"/>
  <c r="N25" i="17"/>
  <c r="B25" i="17" s="1"/>
  <c r="N18" i="17"/>
  <c r="B18" i="17" s="1"/>
  <c r="N14" i="17"/>
  <c r="B14" i="17" s="1"/>
  <c r="O9" i="17"/>
  <c r="N38" i="17"/>
  <c r="P58" i="17"/>
  <c r="N21" i="17"/>
  <c r="B21" i="17" s="1"/>
  <c r="N17" i="17"/>
  <c r="B17" i="17" s="1"/>
  <c r="N13" i="17"/>
  <c r="B13" i="17" s="1"/>
  <c r="N30" i="17"/>
  <c r="N40" i="17"/>
  <c r="B40" i="17" s="1"/>
  <c r="O77" i="17"/>
  <c r="N37" i="17"/>
  <c r="B37" i="17" s="1"/>
  <c r="N28" i="17"/>
  <c r="B28" i="17" s="1"/>
  <c r="N20" i="17"/>
  <c r="B20" i="17" s="1"/>
  <c r="N16" i="17"/>
  <c r="B16" i="17" s="1"/>
  <c r="Z35" i="17"/>
  <c r="N31" i="17"/>
  <c r="Q58" i="17"/>
  <c r="N71" i="17"/>
  <c r="B71" i="17" s="1"/>
  <c r="I61" i="17"/>
  <c r="R41" i="17"/>
  <c r="O54" i="17"/>
  <c r="C54" i="17" s="1"/>
  <c r="O64" i="17"/>
  <c r="C64" i="17" s="1"/>
  <c r="F58" i="17"/>
  <c r="R58" i="17"/>
  <c r="C40" i="17"/>
  <c r="C38" i="17"/>
  <c r="T79" i="17"/>
  <c r="D71" i="17"/>
  <c r="S58" i="17"/>
  <c r="T55" i="17"/>
  <c r="R79" i="17"/>
  <c r="H61" i="17"/>
  <c r="H41" i="17"/>
  <c r="N75" i="17"/>
  <c r="B75" i="17" s="1"/>
  <c r="AH75" i="17" s="1"/>
  <c r="N72" i="17"/>
  <c r="B72" i="17" s="1"/>
  <c r="N51" i="17"/>
  <c r="O10" i="17"/>
  <c r="C10" i="17" s="1"/>
  <c r="C9" i="17"/>
  <c r="N9" i="17"/>
  <c r="B9" i="17" s="1"/>
  <c r="AH9" i="17" s="1"/>
  <c r="O29" i="17"/>
  <c r="C29" i="17" s="1"/>
  <c r="O53" i="17"/>
  <c r="C53" i="17" s="1"/>
  <c r="T61" i="17"/>
  <c r="F55" i="17"/>
  <c r="P68" i="17"/>
  <c r="U73" i="17"/>
  <c r="S73" i="17"/>
  <c r="N29" i="17"/>
  <c r="B29" i="17" s="1"/>
  <c r="N32" i="17"/>
  <c r="E55" i="17"/>
  <c r="AK58" i="17"/>
  <c r="AK61" i="17"/>
  <c r="O71" i="17"/>
  <c r="C71" i="17" s="1"/>
  <c r="B70" i="17"/>
  <c r="E75" i="17"/>
  <c r="E79" i="17" s="1"/>
  <c r="O75" i="17"/>
  <c r="C75" i="17" s="1"/>
  <c r="H73" i="17"/>
  <c r="E52" i="17"/>
  <c r="O52" i="17"/>
  <c r="C52" i="17" s="1"/>
  <c r="Q41" i="17"/>
  <c r="AA41" i="17"/>
  <c r="F41" i="17"/>
  <c r="F34" i="17"/>
  <c r="F35" i="17" s="1"/>
  <c r="N34" i="17"/>
  <c r="B34" i="17" s="1"/>
  <c r="E33" i="17"/>
  <c r="O33" i="17"/>
  <c r="C33" i="17" s="1"/>
  <c r="C32" i="17"/>
  <c r="E28" i="17"/>
  <c r="O28" i="17"/>
  <c r="C28" i="17" s="1"/>
  <c r="D24" i="17"/>
  <c r="N24" i="17"/>
  <c r="B24" i="17" s="1"/>
  <c r="H35" i="17"/>
  <c r="T58" i="17"/>
  <c r="N23" i="17"/>
  <c r="B23" i="17" s="1"/>
  <c r="N12" i="17"/>
  <c r="B12" i="17" s="1"/>
  <c r="O11" i="17"/>
  <c r="C11" i="17" s="1"/>
  <c r="O31" i="17"/>
  <c r="C31" i="17" s="1"/>
  <c r="I79" i="17"/>
  <c r="G79" i="17"/>
  <c r="E65" i="17"/>
  <c r="O65" i="17"/>
  <c r="C65" i="17" s="1"/>
  <c r="E63" i="17"/>
  <c r="O63" i="17"/>
  <c r="C63" i="17" s="1"/>
  <c r="Z61" i="17"/>
  <c r="R61" i="17"/>
  <c r="Z58" i="17"/>
  <c r="E56" i="17"/>
  <c r="O56" i="17"/>
  <c r="I55" i="17"/>
  <c r="D52" i="17"/>
  <c r="N52" i="17"/>
  <c r="B52" i="17" s="1"/>
  <c r="AH52" i="17" s="1"/>
  <c r="E51" i="17"/>
  <c r="O51" i="17"/>
  <c r="C51" i="17" s="1"/>
  <c r="E25" i="17"/>
  <c r="O25" i="17"/>
  <c r="C25" i="17" s="1"/>
  <c r="E23" i="17"/>
  <c r="O23" i="17"/>
  <c r="C23" i="17" s="1"/>
  <c r="E21" i="17"/>
  <c r="O21" i="17"/>
  <c r="C21" i="17" s="1"/>
  <c r="E19" i="17"/>
  <c r="O19" i="17"/>
  <c r="C19" i="17" s="1"/>
  <c r="E17" i="17"/>
  <c r="O17" i="17"/>
  <c r="C17" i="17" s="1"/>
  <c r="E15" i="17"/>
  <c r="O15" i="17"/>
  <c r="C15" i="17" s="1"/>
  <c r="E13" i="17"/>
  <c r="O13" i="17"/>
  <c r="C13" i="17" s="1"/>
  <c r="N54" i="17"/>
  <c r="D54" i="17"/>
  <c r="D55" i="17" s="1"/>
  <c r="P79" i="17"/>
  <c r="Q73" i="17"/>
  <c r="I73" i="17"/>
  <c r="R68" i="17"/>
  <c r="F68" i="17"/>
  <c r="S68" i="17"/>
  <c r="Q68" i="17"/>
  <c r="S61" i="17"/>
  <c r="P61" i="17"/>
  <c r="Z55" i="17"/>
  <c r="R55" i="17"/>
  <c r="P55" i="17"/>
  <c r="H55" i="17"/>
  <c r="I35" i="17"/>
  <c r="E81" i="17"/>
  <c r="O81" i="17"/>
  <c r="C81" i="17" s="1"/>
  <c r="E70" i="17"/>
  <c r="O70" i="17"/>
  <c r="C70" i="17" s="1"/>
  <c r="D68" i="17"/>
  <c r="E60" i="17"/>
  <c r="E61" i="17" s="1"/>
  <c r="U61" i="17"/>
  <c r="G59" i="17"/>
  <c r="G61" i="17" s="1"/>
  <c r="AA61" i="17"/>
  <c r="D39" i="17"/>
  <c r="N39" i="17"/>
  <c r="B39" i="17" s="1"/>
  <c r="S41" i="17"/>
  <c r="G37" i="17"/>
  <c r="G41" i="17" s="1"/>
  <c r="O37" i="17"/>
  <c r="D36" i="17"/>
  <c r="N36" i="17"/>
  <c r="B36" i="17" s="1"/>
  <c r="P41" i="17"/>
  <c r="B53" i="17"/>
  <c r="O69" i="17"/>
  <c r="Z41" i="17"/>
  <c r="O59" i="17"/>
  <c r="N63" i="17"/>
  <c r="B63" i="17" s="1"/>
  <c r="N65" i="17"/>
  <c r="B65" i="17" s="1"/>
  <c r="O78" i="17"/>
  <c r="C78" i="17" s="1"/>
  <c r="C77" i="17"/>
  <c r="AA79" i="17"/>
  <c r="N67" i="17"/>
  <c r="B67" i="17" s="1"/>
  <c r="D81" i="17"/>
  <c r="N81" i="17"/>
  <c r="B81" i="17" s="1"/>
  <c r="AH81" i="17" s="1"/>
  <c r="F78" i="17"/>
  <c r="F79" i="17" s="1"/>
  <c r="Z79" i="17"/>
  <c r="D78" i="17"/>
  <c r="N78" i="17"/>
  <c r="B78" i="17" s="1"/>
  <c r="AH78" i="17" s="1"/>
  <c r="D76" i="17"/>
  <c r="N76" i="17"/>
  <c r="B76" i="17" s="1"/>
  <c r="Q79" i="17"/>
  <c r="AF80" i="17"/>
  <c r="AF82" i="17" s="1"/>
  <c r="AF83" i="17" s="1"/>
  <c r="E72" i="17"/>
  <c r="O72" i="17"/>
  <c r="C72" i="17" s="1"/>
  <c r="D70" i="17"/>
  <c r="T73" i="17"/>
  <c r="R73" i="17"/>
  <c r="P73" i="17"/>
  <c r="Z68" i="17"/>
  <c r="E67" i="17"/>
  <c r="O67" i="17"/>
  <c r="C67" i="17" s="1"/>
  <c r="E66" i="17"/>
  <c r="O66" i="17"/>
  <c r="C66" i="17" s="1"/>
  <c r="E64" i="17"/>
  <c r="U68" i="17"/>
  <c r="G63" i="17"/>
  <c r="G68" i="17" s="1"/>
  <c r="AA68" i="17"/>
  <c r="D60" i="17"/>
  <c r="D61" i="17" s="1"/>
  <c r="N60" i="17"/>
  <c r="B60" i="17" s="1"/>
  <c r="F59" i="17"/>
  <c r="F61" i="17" s="1"/>
  <c r="N59" i="17"/>
  <c r="G57" i="17"/>
  <c r="G58" i="17" s="1"/>
  <c r="AA58" i="17"/>
  <c r="E57" i="17"/>
  <c r="U58" i="17"/>
  <c r="C57" i="17"/>
  <c r="D58" i="17"/>
  <c r="G55" i="17"/>
  <c r="E39" i="17"/>
  <c r="E41" i="17" s="1"/>
  <c r="O39" i="17"/>
  <c r="C39" i="17" s="1"/>
  <c r="B38" i="17"/>
  <c r="I41" i="17"/>
  <c r="G34" i="17"/>
  <c r="O34" i="17"/>
  <c r="C34" i="17" s="1"/>
  <c r="B33" i="17"/>
  <c r="B32" i="17"/>
  <c r="B31" i="17"/>
  <c r="B30" i="17"/>
  <c r="N26" i="17"/>
  <c r="B26" i="17" s="1"/>
  <c r="D26" i="17"/>
  <c r="G10" i="17"/>
  <c r="AA35" i="17"/>
  <c r="D10" i="17"/>
  <c r="N10" i="17"/>
  <c r="B10" i="17" s="1"/>
  <c r="H79" i="17"/>
  <c r="S79" i="17"/>
  <c r="AE80" i="17"/>
  <c r="AE82" i="17" s="1"/>
  <c r="AE83" i="17" s="1"/>
  <c r="AC80" i="17"/>
  <c r="AC82" i="17" s="1"/>
  <c r="AC83" i="17" s="1"/>
  <c r="G73" i="17"/>
  <c r="I68" i="17"/>
  <c r="H68" i="17"/>
  <c r="H58" i="17"/>
  <c r="AA55" i="17"/>
  <c r="U55" i="17"/>
  <c r="D27" i="17"/>
  <c r="N27" i="17"/>
  <c r="B27" i="17" s="1"/>
  <c r="Q35" i="17"/>
  <c r="AL74" i="17"/>
  <c r="U79" i="17"/>
  <c r="AM73" i="17"/>
  <c r="AA73" i="17"/>
  <c r="S35" i="17"/>
  <c r="R35" i="17"/>
  <c r="N22" i="17"/>
  <c r="B22" i="17" s="1"/>
  <c r="P35" i="17"/>
  <c r="AM35" i="17"/>
  <c r="U35" i="17"/>
  <c r="O12" i="17"/>
  <c r="T35" i="17"/>
  <c r="N11" i="17"/>
  <c r="B11" i="17" s="1"/>
  <c r="U41" i="17"/>
  <c r="T41" i="17"/>
  <c r="AM41" i="17"/>
  <c r="F73" i="17"/>
  <c r="Z73" i="17"/>
  <c r="Y80" i="17"/>
  <c r="Y82" i="17" s="1"/>
  <c r="Y83" i="17" s="1"/>
  <c r="N69" i="17"/>
  <c r="AM68" i="17"/>
  <c r="AI74" i="17"/>
  <c r="AJ74" i="17"/>
  <c r="AL58" i="17"/>
  <c r="N56" i="17"/>
  <c r="N58" i="17" s="1"/>
  <c r="AL80" i="17"/>
  <c r="AM79" i="17"/>
  <c r="O76" i="17"/>
  <c r="AL79" i="17"/>
  <c r="Z74" i="17" l="1"/>
  <c r="AA74" i="17"/>
  <c r="N61" i="17"/>
  <c r="S74" i="17"/>
  <c r="S80" i="17" s="1"/>
  <c r="S82" i="17" s="1"/>
  <c r="S83" i="17" s="1"/>
  <c r="D73" i="17"/>
  <c r="R74" i="17"/>
  <c r="R80" i="17" s="1"/>
  <c r="R82" i="17" s="1"/>
  <c r="R83" i="17" s="1"/>
  <c r="F74" i="17"/>
  <c r="F80" i="17" s="1"/>
  <c r="F82" i="17" s="1"/>
  <c r="F83" i="17" s="1"/>
  <c r="U74" i="17"/>
  <c r="U80" i="17" s="1"/>
  <c r="U82" i="17" s="1"/>
  <c r="U83" i="17" s="1"/>
  <c r="Q74" i="17"/>
  <c r="Q80" i="17" s="1"/>
  <c r="Q82" i="17" s="1"/>
  <c r="Q83" i="17" s="1"/>
  <c r="T74" i="17"/>
  <c r="T80" i="17" s="1"/>
  <c r="T82" i="17" s="1"/>
  <c r="T83" i="17" s="1"/>
  <c r="I74" i="17"/>
  <c r="I80" i="17" s="1"/>
  <c r="I82" i="17" s="1"/>
  <c r="I83" i="17" s="1"/>
  <c r="H74" i="17"/>
  <c r="H80" i="17" s="1"/>
  <c r="H82" i="17" s="1"/>
  <c r="H83" i="17" s="1"/>
  <c r="P74" i="17"/>
  <c r="P80" i="17" s="1"/>
  <c r="P82" i="17" s="1"/>
  <c r="P83" i="17" s="1"/>
  <c r="B51" i="17"/>
  <c r="AH51" i="17" s="1"/>
  <c r="O55" i="17"/>
  <c r="E68" i="17"/>
  <c r="B56" i="17"/>
  <c r="B58" i="17" s="1"/>
  <c r="AH58" i="17" s="1"/>
  <c r="E35" i="17"/>
  <c r="E58" i="17"/>
  <c r="AA80" i="17"/>
  <c r="AA82" i="17" s="1"/>
  <c r="AA83" i="17" s="1"/>
  <c r="D41" i="17"/>
  <c r="C55" i="17"/>
  <c r="AM74" i="17"/>
  <c r="D79" i="17"/>
  <c r="B79" i="17"/>
  <c r="AH79" i="17" s="1"/>
  <c r="AH76" i="17"/>
  <c r="N79" i="17"/>
  <c r="B68" i="17"/>
  <c r="AH68" i="17" s="1"/>
  <c r="D35" i="17"/>
  <c r="B41" i="17"/>
  <c r="AH41" i="17" s="1"/>
  <c r="B59" i="17"/>
  <c r="B61" i="17" s="1"/>
  <c r="AH61" i="17" s="1"/>
  <c r="O68" i="17"/>
  <c r="E73" i="17"/>
  <c r="N68" i="17"/>
  <c r="Z80" i="17"/>
  <c r="Z82" i="17" s="1"/>
  <c r="Z83" i="17" s="1"/>
  <c r="B54" i="17"/>
  <c r="B55" i="17" s="1"/>
  <c r="AH55" i="17" s="1"/>
  <c r="N55" i="17"/>
  <c r="O58" i="17"/>
  <c r="C56" i="17"/>
  <c r="C58" i="17" s="1"/>
  <c r="B35" i="17"/>
  <c r="AH35" i="17" s="1"/>
  <c r="G35" i="17"/>
  <c r="O61" i="17"/>
  <c r="C59" i="17"/>
  <c r="C61" i="17" s="1"/>
  <c r="C69" i="17"/>
  <c r="C73" i="17" s="1"/>
  <c r="O73" i="17"/>
  <c r="N41" i="17"/>
  <c r="C37" i="17"/>
  <c r="C41" i="17" s="1"/>
  <c r="O41" i="17"/>
  <c r="N35" i="17"/>
  <c r="O35" i="17"/>
  <c r="C12" i="17"/>
  <c r="C35" i="17" s="1"/>
  <c r="N73" i="17"/>
  <c r="B69" i="17"/>
  <c r="B73" i="17" s="1"/>
  <c r="AH73" i="17" s="1"/>
  <c r="C68" i="17"/>
  <c r="AI80" i="17"/>
  <c r="AL82" i="17"/>
  <c r="AJ80" i="17"/>
  <c r="AK74" i="17"/>
  <c r="O79" i="17"/>
  <c r="C76" i="17"/>
  <c r="C79" i="17" s="1"/>
  <c r="G74" i="17" l="1"/>
  <c r="G80" i="17" s="1"/>
  <c r="G82" i="17" s="1"/>
  <c r="G83" i="17" s="1"/>
  <c r="E74" i="17"/>
  <c r="E80" i="17" s="1"/>
  <c r="E82" i="17" s="1"/>
  <c r="E83" i="17" s="1"/>
  <c r="C74" i="17"/>
  <c r="C80" i="17" s="1"/>
  <c r="C82" i="17" s="1"/>
  <c r="C83" i="17" s="1"/>
  <c r="N74" i="17"/>
  <c r="N80" i="17" s="1"/>
  <c r="N82" i="17" s="1"/>
  <c r="N83" i="17" s="1"/>
  <c r="O74" i="17"/>
  <c r="O80" i="17" s="1"/>
  <c r="O82" i="17" s="1"/>
  <c r="O83" i="17" s="1"/>
  <c r="D74" i="17"/>
  <c r="D80" i="17" s="1"/>
  <c r="D82" i="17" s="1"/>
  <c r="D83" i="17" s="1"/>
  <c r="B74" i="17"/>
  <c r="AH74" i="17" s="1"/>
  <c r="AI82" i="17"/>
  <c r="AK80" i="17"/>
  <c r="AM80" i="17"/>
  <c r="AL83" i="17"/>
  <c r="AJ83" i="17"/>
  <c r="AJ82" i="17"/>
  <c r="B80" i="17" l="1"/>
  <c r="B82" i="17" s="1"/>
  <c r="B83" i="17" s="1"/>
  <c r="AH83" i="17" s="1"/>
  <c r="AI83" i="17"/>
  <c r="AK82" i="17"/>
  <c r="AM82" i="17"/>
  <c r="AH82" i="17" l="1"/>
  <c r="AH80" i="17"/>
  <c r="AK83" i="17"/>
  <c r="AM83" i="17"/>
</calcChain>
</file>

<file path=xl/sharedStrings.xml><?xml version="1.0" encoding="utf-8"?>
<sst xmlns="http://schemas.openxmlformats.org/spreadsheetml/2006/main" count="576" uniqueCount="211">
  <si>
    <t xml:space="preserve"> 魚　　津</t>
  </si>
  <si>
    <t xml:space="preserve"> 氷　　見</t>
  </si>
  <si>
    <t xml:space="preserve"> 滑　　川</t>
  </si>
  <si>
    <t xml:space="preserve"> 黒　　部</t>
  </si>
  <si>
    <t>市小計</t>
  </si>
  <si>
    <t xml:space="preserve"> 上　　市</t>
  </si>
  <si>
    <t xml:space="preserve"> 立　　山</t>
  </si>
  <si>
    <t xml:space="preserve"> 入　　善</t>
  </si>
  <si>
    <t xml:space="preserve"> 朝　　日</t>
  </si>
  <si>
    <t>町小計</t>
  </si>
  <si>
    <t>市町小計</t>
  </si>
  <si>
    <t xml:space="preserve"> 舟　　橋</t>
  </si>
  <si>
    <t>市町村小計</t>
  </si>
  <si>
    <t>総計</t>
  </si>
  <si>
    <t>住民１人あたり</t>
    <phoneticPr fontId="2"/>
  </si>
  <si>
    <t>館  名</t>
    <phoneticPr fontId="2"/>
  </si>
  <si>
    <t xml:space="preserve"> 富山本館</t>
  </si>
  <si>
    <t xml:space="preserve"> 　　藤ノ木</t>
  </si>
  <si>
    <t xml:space="preserve"> 　　大広田</t>
  </si>
  <si>
    <t xml:space="preserve"> 高岡中央</t>
  </si>
  <si>
    <t xml:space="preserve"> 県　　立</t>
    <phoneticPr fontId="2"/>
  </si>
  <si>
    <t xml:space="preserve"> 小 矢 部</t>
  </si>
  <si>
    <t xml:space="preserve">     奥田北</t>
    <phoneticPr fontId="2"/>
  </si>
  <si>
    <t xml:space="preserve">     堀川南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</si>
  <si>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</si>
  <si>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</si>
  <si>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</si>
  <si>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</si>
  <si>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</si>
  <si>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</si>
  <si>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</si>
  <si>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　　四　方</t>
    <phoneticPr fontId="2"/>
  </si>
  <si>
    <t xml:space="preserve">     堀　川</t>
    <phoneticPr fontId="2"/>
  </si>
  <si>
    <t>　   山　室</t>
    <phoneticPr fontId="2"/>
  </si>
  <si>
    <t>　   東　部</t>
    <phoneticPr fontId="2"/>
  </si>
  <si>
    <t xml:space="preserve"> 　　伏　木</t>
    <phoneticPr fontId="2"/>
  </si>
  <si>
    <t>図書館費</t>
  </si>
  <si>
    <t>資料費</t>
  </si>
  <si>
    <t>図書費</t>
  </si>
  <si>
    <t xml:space="preserve"> 砺波市立砺波</t>
    <rPh sb="3" eb="5">
      <t>シリツ</t>
    </rPh>
    <rPh sb="5" eb="7">
      <t>トナミ</t>
    </rPh>
    <phoneticPr fontId="2"/>
  </si>
  <si>
    <t xml:space="preserve">　　　    平 </t>
    <phoneticPr fontId="2"/>
  </si>
  <si>
    <t>総数</t>
  </si>
  <si>
    <t xml:space="preserve"> 　　　　庄川</t>
    <rPh sb="5" eb="7">
      <t>ショウガワ</t>
    </rPh>
    <phoneticPr fontId="2"/>
  </si>
  <si>
    <t>年間受入冊数</t>
  </si>
  <si>
    <t>図書総数</t>
  </si>
  <si>
    <t>うち購入</t>
  </si>
  <si>
    <t>うち児童</t>
  </si>
  <si>
    <t>貸出冊数</t>
  </si>
  <si>
    <t>うち児童書</t>
  </si>
  <si>
    <t>（冊）</t>
  </si>
  <si>
    <t>所 蔵</t>
    <phoneticPr fontId="2"/>
  </si>
  <si>
    <t>蔵 書 冊 数</t>
    <phoneticPr fontId="2"/>
  </si>
  <si>
    <t>登 録 者</t>
    <phoneticPr fontId="2"/>
  </si>
  <si>
    <t>個 人 貸 出</t>
    <phoneticPr fontId="2"/>
  </si>
  <si>
    <t>館  名</t>
    <phoneticPr fontId="2"/>
  </si>
  <si>
    <t>総 数</t>
    <phoneticPr fontId="2"/>
  </si>
  <si>
    <t>うち児童書</t>
    <rPh sb="4" eb="5">
      <t>ショ</t>
    </rPh>
    <phoneticPr fontId="2"/>
  </si>
  <si>
    <t xml:space="preserve"> 県　　立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</si>
  <si>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</si>
  <si>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</si>
  <si>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</si>
  <si>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</si>
  <si>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</si>
  <si>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</si>
  <si>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</si>
  <si>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</si>
  <si>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</si>
  <si>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</si>
  <si>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</si>
  <si>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</si>
  <si>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</si>
  <si>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職　　　　員</t>
    <rPh sb="0" eb="1">
      <t>ショク</t>
    </rPh>
    <rPh sb="5" eb="6">
      <t>イン</t>
    </rPh>
    <phoneticPr fontId="2"/>
  </si>
  <si>
    <t>職員1人</t>
    <rPh sb="0" eb="2">
      <t>ショクイン</t>
    </rPh>
    <rPh sb="3" eb="4">
      <t>ニン</t>
    </rPh>
    <phoneticPr fontId="2"/>
  </si>
  <si>
    <t>住民１人あたり</t>
    <rPh sb="0" eb="2">
      <t>ジュウミン</t>
    </rPh>
    <rPh sb="3" eb="4">
      <t>ニン</t>
    </rPh>
    <phoneticPr fontId="2"/>
  </si>
  <si>
    <t>個 人 貸 出</t>
    <rPh sb="0" eb="1">
      <t>コ</t>
    </rPh>
    <rPh sb="2" eb="3">
      <t>ヒト</t>
    </rPh>
    <rPh sb="4" eb="5">
      <t>カシ</t>
    </rPh>
    <rPh sb="6" eb="7">
      <t>デ</t>
    </rPh>
    <phoneticPr fontId="2"/>
  </si>
  <si>
    <t>総　数</t>
    <rPh sb="0" eb="1">
      <t>フサ</t>
    </rPh>
    <rPh sb="2" eb="3">
      <t>カズ</t>
    </rPh>
    <phoneticPr fontId="2"/>
  </si>
  <si>
    <t>専　任</t>
    <rPh sb="0" eb="1">
      <t>セン</t>
    </rPh>
    <rPh sb="2" eb="3">
      <t>ニン</t>
    </rPh>
    <phoneticPr fontId="2"/>
  </si>
  <si>
    <t>兼　任</t>
    <rPh sb="0" eb="1">
      <t>ケン</t>
    </rPh>
    <rPh sb="2" eb="3">
      <t>ニン</t>
    </rPh>
    <phoneticPr fontId="2"/>
  </si>
  <si>
    <t>蔵書冊数</t>
    <rPh sb="0" eb="2">
      <t>ゾウショ</t>
    </rPh>
    <rPh sb="2" eb="4">
      <t>サッスウ</t>
    </rPh>
    <phoneticPr fontId="2"/>
  </si>
  <si>
    <t>年間購入</t>
    <rPh sb="0" eb="2">
      <t>ネンカン</t>
    </rPh>
    <rPh sb="2" eb="4">
      <t>コウニュウ</t>
    </rPh>
    <phoneticPr fontId="2"/>
  </si>
  <si>
    <t>貸出図書</t>
    <rPh sb="0" eb="2">
      <t>カシダシ</t>
    </rPh>
    <rPh sb="2" eb="4">
      <t>トショ</t>
    </rPh>
    <phoneticPr fontId="2"/>
  </si>
  <si>
    <t>登録率</t>
    <rPh sb="0" eb="2">
      <t>トウロク</t>
    </rPh>
    <rPh sb="2" eb="3">
      <t>リツ</t>
    </rPh>
    <phoneticPr fontId="2"/>
  </si>
  <si>
    <t>登録者１人</t>
    <rPh sb="0" eb="3">
      <t>トウロクシャ</t>
    </rPh>
    <rPh sb="4" eb="5">
      <t>ニン</t>
    </rPh>
    <phoneticPr fontId="2"/>
  </si>
  <si>
    <t>人　口</t>
    <rPh sb="0" eb="1">
      <t>ヒト</t>
    </rPh>
    <rPh sb="2" eb="3">
      <t>クチ</t>
    </rPh>
    <phoneticPr fontId="2"/>
  </si>
  <si>
    <t>図書冊数</t>
    <rPh sb="0" eb="2">
      <t>トショ</t>
    </rPh>
    <rPh sb="2" eb="4">
      <t>サッスウ</t>
    </rPh>
    <phoneticPr fontId="2"/>
  </si>
  <si>
    <t>冊　　数</t>
    <rPh sb="0" eb="1">
      <t>サツ</t>
    </rPh>
    <rPh sb="3" eb="4">
      <t>カズ</t>
    </rPh>
    <phoneticPr fontId="2"/>
  </si>
  <si>
    <t>あたり冊数</t>
    <rPh sb="3" eb="5">
      <t>サッスウ</t>
    </rPh>
    <phoneticPr fontId="2"/>
  </si>
  <si>
    <t>（人）</t>
  </si>
  <si>
    <t>（冊）</t>
    <rPh sb="1" eb="2">
      <t>サツ</t>
    </rPh>
    <phoneticPr fontId="2"/>
  </si>
  <si>
    <t>あたり</t>
    <phoneticPr fontId="2"/>
  </si>
  <si>
    <t xml:space="preserve"> 県　　立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</si>
  <si>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</si>
  <si>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</si>
  <si>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</si>
  <si>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</si>
  <si>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</si>
  <si>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</si>
  <si>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</si>
  <si>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</si>
  <si>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</si>
  <si>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</si>
  <si>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</si>
  <si>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</si>
  <si>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</si>
  <si>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館  名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</si>
  <si>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</si>
  <si>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</si>
  <si>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</si>
  <si>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</si>
  <si>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</si>
  <si>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</si>
  <si>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</si>
  <si>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</si>
  <si>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</si>
  <si>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</si>
  <si>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</si>
  <si>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</si>
  <si>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</si>
  <si>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相互貸借冊数</t>
  </si>
  <si>
    <t>調査相談</t>
  </si>
  <si>
    <t>回　数</t>
  </si>
  <si>
    <t>参加者</t>
  </si>
  <si>
    <t>配本箇所数</t>
  </si>
  <si>
    <t>配本冊数</t>
  </si>
  <si>
    <t>貸　出</t>
  </si>
  <si>
    <t>借　受</t>
  </si>
  <si>
    <t>複　写
サービス</t>
    <phoneticPr fontId="2"/>
  </si>
  <si>
    <t>集会活動</t>
  </si>
  <si>
    <t xml:space="preserve"> 　　戸　出</t>
    <rPh sb="3" eb="4">
      <t>ト</t>
    </rPh>
    <rPh sb="5" eb="6">
      <t>デ</t>
    </rPh>
    <phoneticPr fontId="2"/>
  </si>
  <si>
    <t xml:space="preserve"> 　　中　田</t>
    <rPh sb="3" eb="4">
      <t>ナカ</t>
    </rPh>
    <rPh sb="5" eb="6">
      <t>タ</t>
    </rPh>
    <phoneticPr fontId="2"/>
  </si>
  <si>
    <t xml:space="preserve"> 　　福　岡</t>
    <rPh sb="3" eb="4">
      <t>フク</t>
    </rPh>
    <rPh sb="5" eb="6">
      <t>オカ</t>
    </rPh>
    <phoneticPr fontId="2"/>
  </si>
  <si>
    <t>　　 新　湊</t>
    <phoneticPr fontId="2"/>
  </si>
  <si>
    <t xml:space="preserve"> 　　正　力</t>
    <rPh sb="3" eb="4">
      <t>セイ</t>
    </rPh>
    <rPh sb="5" eb="6">
      <t>チカラ</t>
    </rPh>
    <phoneticPr fontId="2"/>
  </si>
  <si>
    <t xml:space="preserve"> 　　宇奈月館</t>
    <rPh sb="6" eb="7">
      <t>カン</t>
    </rPh>
    <phoneticPr fontId="2"/>
  </si>
  <si>
    <t>　　　　 城端</t>
    <rPh sb="5" eb="7">
      <t>ジョウハナ</t>
    </rPh>
    <phoneticPr fontId="2"/>
  </si>
  <si>
    <t>　　　　 井波</t>
    <rPh sb="5" eb="7">
      <t>イナミ</t>
    </rPh>
    <phoneticPr fontId="2"/>
  </si>
  <si>
    <t xml:space="preserve"> 　　下　村</t>
    <rPh sb="3" eb="4">
      <t>シタ</t>
    </rPh>
    <rPh sb="5" eb="6">
      <t>ムラ</t>
    </rPh>
    <phoneticPr fontId="2"/>
  </si>
  <si>
    <t xml:space="preserve"> 富山本館</t>
    <phoneticPr fontId="2"/>
  </si>
  <si>
    <t>　富山 大沢野</t>
    <rPh sb="1" eb="3">
      <t>トヤマ</t>
    </rPh>
    <phoneticPr fontId="2"/>
  </si>
  <si>
    <t>　富山　大 山</t>
    <rPh sb="1" eb="3">
      <t>トヤマ</t>
    </rPh>
    <rPh sb="6" eb="7">
      <t>ヤマ</t>
    </rPh>
    <phoneticPr fontId="2"/>
  </si>
  <si>
    <t xml:space="preserve"> 　富山 八尾ほんの森</t>
    <rPh sb="2" eb="4">
      <t>トヤマ</t>
    </rPh>
    <phoneticPr fontId="2"/>
  </si>
  <si>
    <t>　富山　婦 中</t>
    <rPh sb="1" eb="3">
      <t>トヤマ</t>
    </rPh>
    <rPh sb="4" eb="5">
      <t>フ</t>
    </rPh>
    <rPh sb="6" eb="7">
      <t>ナカ</t>
    </rPh>
    <phoneticPr fontId="2"/>
  </si>
  <si>
    <t>　富山　山 田</t>
    <rPh sb="1" eb="3">
      <t>トヤマ</t>
    </rPh>
    <rPh sb="4" eb="5">
      <t>ヤマ</t>
    </rPh>
    <rPh sb="6" eb="7">
      <t>タ</t>
    </rPh>
    <phoneticPr fontId="2"/>
  </si>
  <si>
    <t>　富山　細 入</t>
    <rPh sb="1" eb="3">
      <t>トヤマ</t>
    </rPh>
    <rPh sb="4" eb="5">
      <t>ホソ</t>
    </rPh>
    <rPh sb="6" eb="7">
      <t>ハイ</t>
    </rPh>
    <phoneticPr fontId="2"/>
  </si>
  <si>
    <t xml:space="preserve"> 射水市中央</t>
    <rPh sb="1" eb="3">
      <t>イミズ</t>
    </rPh>
    <rPh sb="3" eb="4">
      <t>シ</t>
    </rPh>
    <rPh sb="4" eb="6">
      <t>チュウオウ</t>
    </rPh>
    <phoneticPr fontId="2"/>
  </si>
  <si>
    <t xml:space="preserve"> 南砺市立中央</t>
    <rPh sb="1" eb="3">
      <t>ナント</t>
    </rPh>
    <rPh sb="3" eb="5">
      <t>シリツ</t>
    </rPh>
    <rPh sb="5" eb="7">
      <t>チュウオウ</t>
    </rPh>
    <phoneticPr fontId="2"/>
  </si>
  <si>
    <t xml:space="preserve">  　 八尾東町</t>
    <rPh sb="4" eb="6">
      <t>ヤツオ</t>
    </rPh>
    <rPh sb="6" eb="7">
      <t>ヒガシ</t>
    </rPh>
    <phoneticPr fontId="2"/>
  </si>
  <si>
    <t xml:space="preserve">  　 八尾東町</t>
    <rPh sb="4" eb="6">
      <t>ヤツオ</t>
    </rPh>
    <phoneticPr fontId="2"/>
  </si>
  <si>
    <t xml:space="preserve"> 滑　　川　　</t>
    <rPh sb="1" eb="2">
      <t>ヌメ</t>
    </rPh>
    <rPh sb="4" eb="5">
      <t>カワ</t>
    </rPh>
    <phoneticPr fontId="2"/>
  </si>
  <si>
    <t>（富山市　計）</t>
    <rPh sb="1" eb="4">
      <t>トヤマシ</t>
    </rPh>
    <rPh sb="5" eb="6">
      <t>ケイ</t>
    </rPh>
    <phoneticPr fontId="2"/>
  </si>
  <si>
    <t>（高岡市　計）</t>
    <rPh sb="1" eb="4">
      <t>タカオカシ</t>
    </rPh>
    <rPh sb="5" eb="6">
      <t>ケイ</t>
    </rPh>
    <phoneticPr fontId="2"/>
  </si>
  <si>
    <t>（射水市　計）</t>
    <rPh sb="1" eb="3">
      <t>イミズ</t>
    </rPh>
    <rPh sb="3" eb="4">
      <t>シ</t>
    </rPh>
    <rPh sb="5" eb="6">
      <t>ケイ</t>
    </rPh>
    <phoneticPr fontId="2"/>
  </si>
  <si>
    <t>（南砺市　計）</t>
    <rPh sb="1" eb="4">
      <t>ナントシ</t>
    </rPh>
    <rPh sb="5" eb="6">
      <t>ケイ</t>
    </rPh>
    <phoneticPr fontId="2"/>
  </si>
  <si>
    <t>（高岡市　計）</t>
    <rPh sb="1" eb="3">
      <t>タカオカ</t>
    </rPh>
    <rPh sb="3" eb="4">
      <t>シ</t>
    </rPh>
    <rPh sb="5" eb="6">
      <t>ケイ</t>
    </rPh>
    <phoneticPr fontId="2"/>
  </si>
  <si>
    <t>（射水市　計）</t>
    <rPh sb="1" eb="4">
      <t>イミズシ</t>
    </rPh>
    <rPh sb="5" eb="6">
      <t>ケイ</t>
    </rPh>
    <phoneticPr fontId="2"/>
  </si>
  <si>
    <t>（南砺市　計）</t>
    <rPh sb="1" eb="3">
      <t>ナント</t>
    </rPh>
    <rPh sb="3" eb="4">
      <t>シ</t>
    </rPh>
    <rPh sb="5" eb="6">
      <t>ケイ</t>
    </rPh>
    <phoneticPr fontId="2"/>
  </si>
  <si>
    <t>（黒部市　計）</t>
    <rPh sb="1" eb="3">
      <t>クロベ</t>
    </rPh>
    <rPh sb="3" eb="4">
      <t>シ</t>
    </rPh>
    <rPh sb="5" eb="6">
      <t>ケイ</t>
    </rPh>
    <phoneticPr fontId="2"/>
  </si>
  <si>
    <t>（砺波市　計）</t>
    <rPh sb="1" eb="3">
      <t>トナミ</t>
    </rPh>
    <rPh sb="3" eb="4">
      <t>シ</t>
    </rPh>
    <rPh sb="5" eb="6">
      <t>ケイ</t>
    </rPh>
    <phoneticPr fontId="2"/>
  </si>
  <si>
    <t>（黒部市　計）</t>
    <rPh sb="1" eb="4">
      <t>クロベシ</t>
    </rPh>
    <rPh sb="5" eb="6">
      <t>ケイ</t>
    </rPh>
    <phoneticPr fontId="2"/>
  </si>
  <si>
    <t>（砺波市　計）</t>
    <rPh sb="1" eb="4">
      <t>トナミシ</t>
    </rPh>
    <rPh sb="5" eb="6">
      <t>ケイ</t>
    </rPh>
    <phoneticPr fontId="2"/>
  </si>
  <si>
    <t>市町村小計</t>
    <rPh sb="0" eb="2">
      <t>シチョウ</t>
    </rPh>
    <phoneticPr fontId="2"/>
  </si>
  <si>
    <t>未実施</t>
    <rPh sb="0" eb="3">
      <t>ミジッシ</t>
    </rPh>
    <phoneticPr fontId="2"/>
  </si>
  <si>
    <t xml:space="preserve"> 滑　　川</t>
    <phoneticPr fontId="2"/>
  </si>
  <si>
    <t>団体数・</t>
    <phoneticPr fontId="2"/>
  </si>
  <si>
    <t>　　　　 福野</t>
    <rPh sb="5" eb="6">
      <t>フク</t>
    </rPh>
    <rPh sb="6" eb="7">
      <t>ノ</t>
    </rPh>
    <phoneticPr fontId="2"/>
  </si>
  <si>
    <t>図  書</t>
    <phoneticPr fontId="2"/>
  </si>
  <si>
    <t>（人）</t>
    <rPh sb="1" eb="2">
      <t>ヒト</t>
    </rPh>
    <phoneticPr fontId="2"/>
  </si>
  <si>
    <t>奉仕人口</t>
    <phoneticPr fontId="2"/>
  </si>
  <si>
    <t>人口密度</t>
    <phoneticPr fontId="2"/>
  </si>
  <si>
    <t>１Ｋ㎡当り</t>
    <phoneticPr fontId="2"/>
  </si>
  <si>
    <t>図書館費</t>
    <phoneticPr fontId="2"/>
  </si>
  <si>
    <t>公　立　図　書　館　集　計　（１）</t>
    <rPh sb="2" eb="3">
      <t>リツ</t>
    </rPh>
    <phoneticPr fontId="2"/>
  </si>
  <si>
    <t>公　立　図　書　館　集　計　（２）</t>
    <rPh sb="2" eb="3">
      <t>リツ</t>
    </rPh>
    <phoneticPr fontId="2"/>
  </si>
  <si>
    <t>公　立　図　書　館　集　計　（３）</t>
    <rPh sb="2" eb="3">
      <t>リツ</t>
    </rPh>
    <phoneticPr fontId="2"/>
  </si>
  <si>
    <t>公　立　図　書　館　集　計　（４）</t>
    <rPh sb="2" eb="3">
      <t>リツ</t>
    </rPh>
    <phoneticPr fontId="2"/>
  </si>
  <si>
    <t>一般会計</t>
    <phoneticPr fontId="2"/>
  </si>
  <si>
    <t>（円）</t>
  </si>
  <si>
    <t>（千万円）</t>
  </si>
  <si>
    <t>（千円）</t>
  </si>
  <si>
    <t>（％）</t>
  </si>
  <si>
    <t>（うち司書）</t>
    <rPh sb="3" eb="5">
      <t>シショ</t>
    </rPh>
    <phoneticPr fontId="2"/>
  </si>
  <si>
    <t>総　 額</t>
    <phoneticPr fontId="2"/>
  </si>
  <si>
    <t>（箇所）</t>
  </si>
  <si>
    <t>（枚）</t>
  </si>
  <si>
    <t>（件）</t>
  </si>
  <si>
    <t>（回）</t>
  </si>
  <si>
    <t>（冊）</t>
    <phoneticPr fontId="2"/>
  </si>
  <si>
    <t>（冊）</t>
    <phoneticPr fontId="2"/>
  </si>
  <si>
    <t>合　　計</t>
    <rPh sb="0" eb="1">
      <t>ゴウ</t>
    </rPh>
    <rPh sb="3" eb="4">
      <t>ケイ</t>
    </rPh>
    <phoneticPr fontId="2"/>
  </si>
  <si>
    <t>正規職員</t>
    <rPh sb="0" eb="2">
      <t>セイキ</t>
    </rPh>
    <rPh sb="2" eb="4">
      <t>ショクイン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</si>
  <si>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</si>
  <si>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</si>
  <si>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</si>
  <si>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</si>
  <si>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公　立　図　書　館　集　計　（３）（続き）</t>
    <rPh sb="2" eb="3">
      <t>リツ</t>
    </rPh>
    <rPh sb="18" eb="19">
      <t>ツヅ</t>
    </rPh>
    <phoneticPr fontId="2"/>
  </si>
  <si>
    <t>派遣</t>
    <rPh sb="0" eb="2">
      <t>ハケン</t>
    </rPh>
    <phoneticPr fontId="2"/>
  </si>
  <si>
    <t>委託</t>
    <rPh sb="0" eb="2">
      <t>イタク</t>
    </rPh>
    <phoneticPr fontId="2"/>
  </si>
  <si>
    <t>（人）</t>
    <rPh sb="1" eb="2">
      <t>ニン</t>
    </rPh>
    <phoneticPr fontId="2"/>
  </si>
  <si>
    <t>団体貸出・配本所等</t>
    <rPh sb="5" eb="6">
      <t>クバ</t>
    </rPh>
    <phoneticPr fontId="2"/>
  </si>
  <si>
    <r>
      <t xml:space="preserve"> 県　　立</t>
    </r>
    <r>
      <rPr>
        <sz val="8"/>
        <color indexed="8"/>
        <rFont val="ＭＳ 明朝"/>
        <family val="1"/>
        <charset val="128"/>
      </rPr>
      <t>（注）</t>
    </r>
    <rPh sb="6" eb="7">
      <t>チュウ</t>
    </rPh>
    <phoneticPr fontId="2"/>
  </si>
  <si>
    <t>　とやま駅南</t>
    <rPh sb="4" eb="5">
      <t>エキ</t>
    </rPh>
    <rPh sb="5" eb="6">
      <t>ミナミ</t>
    </rPh>
    <phoneticPr fontId="2"/>
  </si>
  <si>
    <t>　こども図書館</t>
    <rPh sb="4" eb="7">
      <t>トショカン</t>
    </rPh>
    <phoneticPr fontId="2"/>
  </si>
  <si>
    <t>（滑川市　計）</t>
    <rPh sb="1" eb="3">
      <t>ナメリカワ</t>
    </rPh>
    <rPh sb="3" eb="4">
      <t>シ</t>
    </rPh>
    <rPh sb="5" eb="6">
      <t>ケイ</t>
    </rPh>
    <phoneticPr fontId="2"/>
  </si>
  <si>
    <t xml:space="preserve"> 　　子ども図書館</t>
    <rPh sb="3" eb="4">
      <t>コ</t>
    </rPh>
    <rPh sb="6" eb="8">
      <t>トショ</t>
    </rPh>
    <rPh sb="8" eb="9">
      <t>カン</t>
    </rPh>
    <phoneticPr fontId="2"/>
  </si>
  <si>
    <t>子ども図書館</t>
    <rPh sb="0" eb="1">
      <t>コ</t>
    </rPh>
    <rPh sb="3" eb="5">
      <t>トショ</t>
    </rPh>
    <rPh sb="5" eb="6">
      <t>カン</t>
    </rPh>
    <phoneticPr fontId="2"/>
  </si>
  <si>
    <t>　　子ども図書館</t>
    <rPh sb="2" eb="3">
      <t>コ</t>
    </rPh>
    <rPh sb="5" eb="7">
      <t>トショ</t>
    </rPh>
    <rPh sb="7" eb="8">
      <t>カン</t>
    </rPh>
    <phoneticPr fontId="2"/>
  </si>
  <si>
    <t xml:space="preserve"> 小 矢 部</t>
    <phoneticPr fontId="2"/>
  </si>
  <si>
    <t>会計年度任用職員等</t>
    <rPh sb="0" eb="2">
      <t>カイケイ</t>
    </rPh>
    <rPh sb="2" eb="4">
      <t>ネンド</t>
    </rPh>
    <rPh sb="4" eb="6">
      <t>ニンヨウ</t>
    </rPh>
    <rPh sb="6" eb="8">
      <t>ショクイン</t>
    </rPh>
    <rPh sb="8" eb="9">
      <t>トウ</t>
    </rPh>
    <phoneticPr fontId="2"/>
  </si>
  <si>
    <t>－</t>
    <phoneticPr fontId="2"/>
  </si>
  <si>
    <t>令和５年度予算</t>
    <rPh sb="0" eb="2">
      <t>レイワ</t>
    </rPh>
    <rPh sb="3" eb="5">
      <t>ネンド</t>
    </rPh>
    <rPh sb="4" eb="5">
      <t>ド</t>
    </rPh>
    <phoneticPr fontId="2"/>
  </si>
  <si>
    <t xml:space="preserve">※奉仕人口・人口密度は、富山県人口移動調査による令和４年１０月１日推計値
　（『富山県の人口　令和４年』による）
</t>
    <rPh sb="1" eb="3">
      <t>ホウシ</t>
    </rPh>
    <rPh sb="3" eb="5">
      <t>ジンコウ</t>
    </rPh>
    <rPh sb="6" eb="8">
      <t>ジンコウ</t>
    </rPh>
    <rPh sb="8" eb="10">
      <t>ミツド</t>
    </rPh>
    <rPh sb="12" eb="15">
      <t>トヤマケン</t>
    </rPh>
    <rPh sb="15" eb="17">
      <t>ジンコウ</t>
    </rPh>
    <rPh sb="17" eb="19">
      <t>イドウ</t>
    </rPh>
    <rPh sb="19" eb="21">
      <t>チョウサ</t>
    </rPh>
    <rPh sb="24" eb="26">
      <t>レイワ</t>
    </rPh>
    <rPh sb="27" eb="28">
      <t>ネン</t>
    </rPh>
    <rPh sb="30" eb="31">
      <t>ガツ</t>
    </rPh>
    <rPh sb="32" eb="33">
      <t>ヒ</t>
    </rPh>
    <rPh sb="33" eb="36">
      <t>スイケイチ</t>
    </rPh>
    <rPh sb="40" eb="43">
      <t>トヤマケン</t>
    </rPh>
    <rPh sb="44" eb="46">
      <t>ジンコウ</t>
    </rPh>
    <rPh sb="47" eb="49">
      <t>レイワ</t>
    </rPh>
    <rPh sb="50" eb="5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</si>
</sst>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.0_);[Red]\(#,##0.0\)"/>
    <numFmt numFmtId="177" formatCode="#,##0_);[Red]\(#,##0\)"/>
    <numFmt numFmtId="178" formatCode="0.0%"/>
    <numFmt numFmtId="179" formatCode="[&lt;10]\(\ \ 0\);[&lt;100]\(\ 0\);\(0\)"/>
    <numFmt numFmtId="180" formatCode="[&lt;10]\(\ 0\);\(0\)"/>
    <numFmt numFmtId="181" formatCode="#,##0.0;[Red]#,##0.0"/>
    <numFmt numFmtId="182" formatCode="#,##0.00_);[Red]\(#,##0.00\)"/>
    <numFmt numFmtId="183" formatCode="#,##0_);\(#,##0\)"/>
    <numFmt numFmtId="184" formatCode="0.0_ "/>
    <numFmt numFmtId="185" formatCode="0.0_);\(0.0\)"/>
    <numFmt numFmtId="186" formatCode="#,##0_ "/>
    <numFmt numFmtId="187" formatCode="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12">
    <xf numFmtId="0" fontId="0" fillId="0" borderId="0" xfId="0"/>
    <xf numFmtId="3" fontId="4" fillId="0" borderId="0" xfId="0" applyNumberFormat="1" applyFont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centerContinuous" wrapText="1"/>
      <protection locked="0"/>
    </xf>
    <xf numFmtId="3" fontId="4" fillId="0" borderId="1" xfId="0" applyNumberFormat="1" applyFont="1" applyBorder="1" applyAlignment="1" applyProtection="1">
      <alignment vertical="center" shrinkToFit="1"/>
      <protection locked="0"/>
    </xf>
    <xf numFmtId="177" fontId="5" fillId="0" borderId="0" xfId="0" applyNumberFormat="1" applyFont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3" fontId="4" fillId="0" borderId="3" xfId="0" applyNumberFormat="1" applyFont="1" applyBorder="1" applyAlignment="1" applyProtection="1">
      <alignment vertical="center" shrinkToFit="1"/>
      <protection locked="0"/>
    </xf>
    <xf numFmtId="3" fontId="5" fillId="0" borderId="4" xfId="0" applyNumberFormat="1" applyFont="1" applyBorder="1" applyAlignment="1" applyProtection="1">
      <alignment vertical="center"/>
      <protection locked="0"/>
    </xf>
    <xf numFmtId="3" fontId="4" fillId="0" borderId="5" xfId="0" applyNumberFormat="1" applyFont="1" applyBorder="1" applyAlignment="1" applyProtection="1">
      <alignment vertical="center" shrinkToFit="1"/>
      <protection locked="0"/>
    </xf>
    <xf numFmtId="3" fontId="5" fillId="0" borderId="6" xfId="0" applyNumberFormat="1" applyFont="1" applyBorder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3" fontId="5" fillId="0" borderId="7" xfId="0" applyNumberFormat="1" applyFont="1" applyBorder="1" applyAlignment="1" applyProtection="1">
      <alignment vertical="center"/>
      <protection locked="0"/>
    </xf>
    <xf numFmtId="38" fontId="8" fillId="0" borderId="8" xfId="2" applyFont="1" applyFill="1" applyBorder="1" applyAlignment="1">
      <alignment vertical="center"/>
    </xf>
    <xf numFmtId="3" fontId="4" fillId="0" borderId="9" xfId="0" applyNumberFormat="1" applyFont="1" applyBorder="1" applyAlignment="1" applyProtection="1">
      <alignment vertical="center" shrinkToFit="1"/>
      <protection locked="0"/>
    </xf>
    <xf numFmtId="3" fontId="4" fillId="0" borderId="10" xfId="0" applyNumberFormat="1" applyFont="1" applyBorder="1" applyAlignment="1" applyProtection="1">
      <alignment vertical="center" shrinkToFit="1"/>
      <protection locked="0"/>
    </xf>
    <xf numFmtId="3" fontId="5" fillId="0" borderId="11" xfId="0" applyNumberFormat="1" applyFont="1" applyBorder="1" applyAlignment="1" applyProtection="1">
      <alignment vertical="center"/>
      <protection locked="0"/>
    </xf>
    <xf numFmtId="3" fontId="4" fillId="0" borderId="12" xfId="0" applyNumberFormat="1" applyFont="1" applyBorder="1" applyAlignment="1" applyProtection="1">
      <alignment vertical="center" shrinkToFit="1"/>
      <protection locked="0"/>
    </xf>
    <xf numFmtId="3" fontId="5" fillId="0" borderId="13" xfId="0" applyNumberFormat="1" applyFont="1" applyBorder="1" applyAlignment="1" applyProtection="1">
      <alignment vertical="center"/>
      <protection locked="0"/>
    </xf>
    <xf numFmtId="3" fontId="5" fillId="0" borderId="8" xfId="0" applyNumberFormat="1" applyFont="1" applyBorder="1" applyAlignment="1" applyProtection="1">
      <alignment vertical="center"/>
      <protection locked="0"/>
    </xf>
    <xf numFmtId="3" fontId="4" fillId="0" borderId="14" xfId="0" applyNumberFormat="1" applyFont="1" applyBorder="1" applyAlignment="1" applyProtection="1">
      <alignment horizontal="center" vertical="center"/>
      <protection locked="0"/>
    </xf>
    <xf numFmtId="3" fontId="4" fillId="0" borderId="15" xfId="0" applyNumberFormat="1" applyFont="1" applyBorder="1" applyAlignment="1" applyProtection="1">
      <alignment vertical="center" shrinkToFit="1"/>
      <protection locked="0"/>
    </xf>
    <xf numFmtId="3" fontId="4" fillId="0" borderId="16" xfId="0" applyNumberFormat="1" applyFont="1" applyBorder="1" applyAlignment="1" applyProtection="1">
      <alignment vertical="center"/>
      <protection locked="0"/>
    </xf>
    <xf numFmtId="3" fontId="4" fillId="0" borderId="3" xfId="0" applyNumberFormat="1" applyFont="1" applyBorder="1" applyAlignment="1" applyProtection="1">
      <alignment vertical="center"/>
      <protection locked="0"/>
    </xf>
    <xf numFmtId="3" fontId="4" fillId="0" borderId="1" xfId="0" applyNumberFormat="1" applyFont="1" applyBorder="1" applyAlignment="1" applyProtection="1">
      <alignment vertical="center"/>
      <protection locked="0"/>
    </xf>
    <xf numFmtId="3" fontId="5" fillId="0" borderId="17" xfId="0" applyNumberFormat="1" applyFont="1" applyBorder="1" applyAlignment="1" applyProtection="1">
      <alignment vertical="center"/>
      <protection locked="0"/>
    </xf>
    <xf numFmtId="3" fontId="5" fillId="0" borderId="18" xfId="0" applyNumberFormat="1" applyFont="1" applyBorder="1" applyAlignment="1" applyProtection="1">
      <alignment vertical="center"/>
      <protection locked="0"/>
    </xf>
    <xf numFmtId="3" fontId="4" fillId="0" borderId="19" xfId="0" applyNumberFormat="1" applyFont="1" applyBorder="1" applyAlignment="1" applyProtection="1">
      <alignment vertical="center"/>
      <protection locked="0"/>
    </xf>
    <xf numFmtId="3" fontId="4" fillId="0" borderId="20" xfId="0" applyNumberFormat="1" applyFont="1" applyBorder="1" applyAlignment="1" applyProtection="1">
      <alignment vertical="center"/>
      <protection locked="0"/>
    </xf>
    <xf numFmtId="3" fontId="4" fillId="0" borderId="21" xfId="0" applyNumberFormat="1" applyFont="1" applyBorder="1" applyAlignment="1" applyProtection="1">
      <alignment vertical="center"/>
      <protection locked="0"/>
    </xf>
    <xf numFmtId="3" fontId="4" fillId="0" borderId="14" xfId="0" applyNumberFormat="1" applyFont="1" applyBorder="1" applyAlignment="1" applyProtection="1">
      <alignment vertical="center"/>
      <protection locked="0"/>
    </xf>
    <xf numFmtId="3" fontId="5" fillId="0" borderId="22" xfId="0" applyNumberFormat="1" applyFont="1" applyBorder="1" applyAlignment="1" applyProtection="1">
      <alignment vertical="top" wrapText="1"/>
      <protection locked="0"/>
    </xf>
    <xf numFmtId="49" fontId="7" fillId="0" borderId="0" xfId="0" applyNumberFormat="1" applyFont="1" applyAlignment="1" applyProtection="1">
      <alignment horizontal="centerContinuous"/>
      <protection locked="0"/>
    </xf>
    <xf numFmtId="3" fontId="5" fillId="0" borderId="24" xfId="0" applyNumberFormat="1" applyFont="1" applyBorder="1" applyAlignment="1" applyProtection="1">
      <alignment horizontal="right" vertical="center"/>
      <protection locked="0"/>
    </xf>
    <xf numFmtId="38" fontId="8" fillId="0" borderId="8" xfId="2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3" fontId="4" fillId="0" borderId="16" xfId="0" applyNumberFormat="1" applyFont="1" applyBorder="1" applyAlignment="1" applyProtection="1">
      <alignment horizontal="center" vertical="center"/>
      <protection locked="0"/>
    </xf>
    <xf numFmtId="3" fontId="4" fillId="0" borderId="3" xfId="0" applyNumberFormat="1" applyFont="1" applyBorder="1" applyAlignment="1" applyProtection="1">
      <alignment horizontal="center" vertical="center" shrinkToFit="1"/>
      <protection locked="0"/>
    </xf>
    <xf numFmtId="3" fontId="5" fillId="0" borderId="1" xfId="0" applyNumberFormat="1" applyFont="1" applyBorder="1" applyAlignment="1" applyProtection="1">
      <alignment horizontal="center" vertical="center" shrinkToFit="1"/>
      <protection locked="0"/>
    </xf>
    <xf numFmtId="3" fontId="5" fillId="0" borderId="5" xfId="0" applyNumberFormat="1" applyFont="1" applyBorder="1" applyAlignment="1" applyProtection="1">
      <alignment vertical="center"/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3" fontId="5" fillId="0" borderId="20" xfId="0" applyNumberFormat="1" applyFont="1" applyBorder="1" applyAlignment="1" applyProtection="1">
      <alignment vertical="center"/>
      <protection locked="0"/>
    </xf>
    <xf numFmtId="3" fontId="5" fillId="0" borderId="14" xfId="0" applyNumberFormat="1" applyFont="1" applyBorder="1" applyAlignment="1" applyProtection="1">
      <alignment vertical="center"/>
      <protection locked="0"/>
    </xf>
    <xf numFmtId="3" fontId="5" fillId="0" borderId="16" xfId="0" applyNumberFormat="1" applyFont="1" applyBorder="1" applyAlignment="1" applyProtection="1">
      <alignment vertical="center"/>
      <protection locked="0"/>
    </xf>
    <xf numFmtId="38" fontId="8" fillId="0" borderId="5" xfId="2" applyFont="1" applyFill="1" applyBorder="1" applyAlignment="1">
      <alignment vertical="center"/>
    </xf>
    <xf numFmtId="3" fontId="5" fillId="0" borderId="3" xfId="0" applyNumberFormat="1" applyFont="1" applyBorder="1" applyAlignment="1" applyProtection="1">
      <alignment horizontal="center" vertical="center" shrinkToFit="1"/>
      <protection locked="0"/>
    </xf>
    <xf numFmtId="3" fontId="5" fillId="0" borderId="10" xfId="0" applyNumberFormat="1" applyFont="1" applyBorder="1" applyAlignment="1" applyProtection="1">
      <alignment vertical="center"/>
      <protection locked="0"/>
    </xf>
    <xf numFmtId="3" fontId="5" fillId="0" borderId="9" xfId="0" applyNumberFormat="1" applyFont="1" applyBorder="1" applyAlignment="1" applyProtection="1">
      <alignment vertical="center"/>
      <protection locked="0"/>
    </xf>
    <xf numFmtId="176" fontId="5" fillId="0" borderId="29" xfId="0" applyNumberFormat="1" applyFont="1" applyBorder="1" applyAlignment="1" applyProtection="1">
      <alignment horizontal="center" vertical="center" shrinkToFit="1"/>
      <protection locked="0"/>
    </xf>
    <xf numFmtId="3" fontId="5" fillId="0" borderId="15" xfId="0" applyNumberFormat="1" applyFont="1" applyBorder="1" applyAlignment="1" applyProtection="1">
      <alignment horizontal="right" vertical="center"/>
      <protection locked="0"/>
    </xf>
    <xf numFmtId="3" fontId="5" fillId="0" borderId="31" xfId="0" applyNumberFormat="1" applyFont="1" applyBorder="1" applyAlignment="1" applyProtection="1">
      <alignment vertical="center"/>
      <protection locked="0"/>
    </xf>
    <xf numFmtId="38" fontId="8" fillId="0" borderId="32" xfId="2" applyFont="1" applyFill="1" applyBorder="1" applyAlignment="1">
      <alignment vertical="center"/>
    </xf>
    <xf numFmtId="3" fontId="5" fillId="0" borderId="33" xfId="0" applyNumberFormat="1" applyFont="1" applyBorder="1" applyAlignment="1" applyProtection="1">
      <alignment vertical="center"/>
      <protection locked="0"/>
    </xf>
    <xf numFmtId="3" fontId="5" fillId="0" borderId="32" xfId="0" applyNumberFormat="1" applyFont="1" applyBorder="1" applyAlignment="1" applyProtection="1">
      <alignment vertical="center"/>
      <protection locked="0"/>
    </xf>
    <xf numFmtId="3" fontId="5" fillId="0" borderId="12" xfId="0" applyNumberFormat="1" applyFont="1" applyBorder="1" applyAlignment="1" applyProtection="1">
      <alignment vertical="center"/>
      <protection locked="0"/>
    </xf>
    <xf numFmtId="3" fontId="5" fillId="0" borderId="34" xfId="0" applyNumberFormat="1" applyFont="1" applyBorder="1" applyAlignment="1" applyProtection="1">
      <alignment vertical="center"/>
      <protection locked="0"/>
    </xf>
    <xf numFmtId="3" fontId="5" fillId="0" borderId="29" xfId="0" applyNumberFormat="1" applyFont="1" applyBorder="1" applyAlignment="1" applyProtection="1">
      <alignment vertical="center"/>
      <protection locked="0"/>
    </xf>
    <xf numFmtId="3" fontId="5" fillId="0" borderId="35" xfId="0" applyNumberFormat="1" applyFont="1" applyBorder="1" applyAlignment="1" applyProtection="1">
      <alignment vertical="center"/>
      <protection locked="0"/>
    </xf>
    <xf numFmtId="3" fontId="5" fillId="0" borderId="36" xfId="0" applyNumberFormat="1" applyFont="1" applyBorder="1" applyAlignment="1" applyProtection="1">
      <alignment horizontal="center" vertical="center" shrinkToFit="1"/>
      <protection locked="0"/>
    </xf>
    <xf numFmtId="3" fontId="5" fillId="0" borderId="2" xfId="0" applyNumberFormat="1" applyFont="1" applyBorder="1" applyAlignment="1" applyProtection="1">
      <alignment horizontal="center" vertical="center" shrinkToFit="1"/>
      <protection locked="0"/>
    </xf>
    <xf numFmtId="3" fontId="5" fillId="0" borderId="29" xfId="0" applyNumberFormat="1" applyFont="1" applyBorder="1" applyAlignment="1" applyProtection="1">
      <alignment horizontal="center" vertical="center" shrinkToFit="1"/>
      <protection locked="0"/>
    </xf>
    <xf numFmtId="3" fontId="5" fillId="0" borderId="6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/>
    <xf numFmtId="38" fontId="8" fillId="0" borderId="32" xfId="2" applyFont="1" applyFill="1" applyBorder="1" applyAlignment="1">
      <alignment horizontal="right" vertical="center"/>
    </xf>
    <xf numFmtId="3" fontId="5" fillId="0" borderId="26" xfId="0" applyNumberFormat="1" applyFont="1" applyBorder="1" applyAlignment="1" applyProtection="1">
      <alignment vertical="center"/>
      <protection locked="0"/>
    </xf>
    <xf numFmtId="179" fontId="5" fillId="0" borderId="37" xfId="0" applyNumberFormat="1" applyFont="1" applyBorder="1" applyAlignment="1" applyProtection="1">
      <alignment vertical="center"/>
      <protection locked="0"/>
    </xf>
    <xf numFmtId="3" fontId="5" fillId="0" borderId="38" xfId="0" applyNumberFormat="1" applyFont="1" applyBorder="1" applyAlignment="1" applyProtection="1">
      <alignment vertical="center"/>
      <protection locked="0"/>
    </xf>
    <xf numFmtId="179" fontId="5" fillId="0" borderId="38" xfId="0" applyNumberFormat="1" applyFont="1" applyBorder="1" applyAlignment="1" applyProtection="1">
      <alignment vertical="center"/>
      <protection locked="0"/>
    </xf>
    <xf numFmtId="0" fontId="0" fillId="0" borderId="2" xfId="0" applyBorder="1"/>
    <xf numFmtId="3" fontId="5" fillId="0" borderId="31" xfId="0" applyNumberFormat="1" applyFont="1" applyBorder="1" applyAlignment="1" applyProtection="1">
      <alignment horizontal="center" vertical="center" shrinkToFit="1"/>
      <protection locked="0"/>
    </xf>
    <xf numFmtId="3" fontId="5" fillId="0" borderId="39" xfId="0" applyNumberFormat="1" applyFont="1" applyBorder="1" applyAlignment="1" applyProtection="1">
      <alignment horizontal="center" vertical="center" shrinkToFit="1"/>
      <protection locked="0"/>
    </xf>
    <xf numFmtId="3" fontId="5" fillId="0" borderId="40" xfId="0" applyNumberFormat="1" applyFont="1" applyBorder="1" applyAlignment="1" applyProtection="1">
      <alignment vertical="center"/>
      <protection locked="0"/>
    </xf>
    <xf numFmtId="180" fontId="5" fillId="0" borderId="37" xfId="0" applyNumberFormat="1" applyFont="1" applyBorder="1" applyAlignment="1" applyProtection="1">
      <alignment vertical="center"/>
      <protection locked="0"/>
    </xf>
    <xf numFmtId="177" fontId="5" fillId="0" borderId="16" xfId="0" applyNumberFormat="1" applyFont="1" applyBorder="1" applyAlignment="1" applyProtection="1">
      <alignment vertical="center"/>
      <protection locked="0"/>
    </xf>
    <xf numFmtId="182" fontId="5" fillId="0" borderId="39" xfId="0" applyNumberFormat="1" applyFont="1" applyBorder="1" applyAlignment="1" applyProtection="1">
      <alignment vertical="center"/>
      <protection locked="0"/>
    </xf>
    <xf numFmtId="182" fontId="5" fillId="0" borderId="41" xfId="0" applyNumberFormat="1" applyFont="1" applyBorder="1" applyAlignment="1" applyProtection="1">
      <alignment vertical="center"/>
      <protection locked="0"/>
    </xf>
    <xf numFmtId="182" fontId="5" fillId="0" borderId="36" xfId="0" applyNumberFormat="1" applyFont="1" applyBorder="1" applyAlignment="1" applyProtection="1">
      <alignment vertical="center"/>
      <protection locked="0"/>
    </xf>
    <xf numFmtId="178" fontId="5" fillId="0" borderId="42" xfId="0" applyNumberFormat="1" applyFont="1" applyBorder="1" applyAlignment="1" applyProtection="1">
      <alignment vertical="center"/>
      <protection locked="0"/>
    </xf>
    <xf numFmtId="185" fontId="5" fillId="0" borderId="36" xfId="0" applyNumberFormat="1" applyFont="1" applyBorder="1" applyAlignment="1" applyProtection="1">
      <alignment vertical="center"/>
      <protection locked="0"/>
    </xf>
    <xf numFmtId="180" fontId="5" fillId="0" borderId="38" xfId="0" applyNumberFormat="1" applyFont="1" applyBorder="1" applyAlignment="1" applyProtection="1">
      <alignment vertical="center"/>
      <protection locked="0"/>
    </xf>
    <xf numFmtId="177" fontId="5" fillId="0" borderId="14" xfId="0" applyNumberFormat="1" applyFont="1" applyBorder="1" applyAlignment="1" applyProtection="1">
      <alignment vertical="center"/>
      <protection locked="0"/>
    </xf>
    <xf numFmtId="182" fontId="5" fillId="0" borderId="34" xfId="0" applyNumberFormat="1" applyFont="1" applyBorder="1" applyAlignment="1" applyProtection="1">
      <alignment vertical="center"/>
      <protection locked="0"/>
    </xf>
    <xf numFmtId="182" fontId="5" fillId="0" borderId="43" xfId="0" applyNumberFormat="1" applyFont="1" applyBorder="1" applyAlignment="1" applyProtection="1">
      <alignment vertical="center"/>
      <protection locked="0"/>
    </xf>
    <xf numFmtId="182" fontId="5" fillId="0" borderId="18" xfId="0" applyNumberFormat="1" applyFont="1" applyBorder="1" applyAlignment="1" applyProtection="1">
      <alignment vertical="center"/>
      <protection locked="0"/>
    </xf>
    <xf numFmtId="178" fontId="5" fillId="0" borderId="35" xfId="0" applyNumberFormat="1" applyFont="1" applyBorder="1" applyAlignment="1" applyProtection="1">
      <alignment vertical="center"/>
      <protection locked="0"/>
    </xf>
    <xf numFmtId="185" fontId="5" fillId="0" borderId="18" xfId="0" applyNumberFormat="1" applyFont="1" applyBorder="1" applyAlignment="1" applyProtection="1">
      <alignment vertical="center"/>
      <protection locked="0"/>
    </xf>
    <xf numFmtId="179" fontId="5" fillId="0" borderId="33" xfId="0" applyNumberFormat="1" applyFont="1" applyBorder="1" applyAlignment="1" applyProtection="1">
      <alignment vertical="center"/>
      <protection locked="0"/>
    </xf>
    <xf numFmtId="3" fontId="5" fillId="0" borderId="44" xfId="0" applyNumberFormat="1" applyFont="1" applyBorder="1" applyAlignment="1" applyProtection="1">
      <alignment vertical="center"/>
      <protection locked="0"/>
    </xf>
    <xf numFmtId="180" fontId="5" fillId="0" borderId="33" xfId="0" applyNumberFormat="1" applyFont="1" applyBorder="1" applyAlignment="1" applyProtection="1">
      <alignment vertical="center"/>
      <protection locked="0"/>
    </xf>
    <xf numFmtId="177" fontId="5" fillId="0" borderId="3" xfId="0" applyNumberFormat="1" applyFont="1" applyBorder="1" applyAlignment="1" applyProtection="1">
      <alignment vertical="center"/>
      <protection locked="0"/>
    </xf>
    <xf numFmtId="182" fontId="5" fillId="0" borderId="29" xfId="0" applyNumberFormat="1" applyFont="1" applyBorder="1" applyAlignment="1" applyProtection="1">
      <alignment vertical="center"/>
      <protection locked="0"/>
    </xf>
    <xf numFmtId="182" fontId="5" fillId="0" borderId="45" xfId="0" applyNumberFormat="1" applyFont="1" applyBorder="1" applyAlignment="1" applyProtection="1">
      <alignment vertical="center"/>
      <protection locked="0"/>
    </xf>
    <xf numFmtId="182" fontId="5" fillId="0" borderId="6" xfId="0" applyNumberFormat="1" applyFont="1" applyBorder="1" applyAlignment="1" applyProtection="1">
      <alignment vertical="center"/>
      <protection locked="0"/>
    </xf>
    <xf numFmtId="178" fontId="5" fillId="0" borderId="26" xfId="0" applyNumberFormat="1" applyFont="1" applyBorder="1" applyAlignment="1" applyProtection="1">
      <alignment vertical="center"/>
      <protection locked="0"/>
    </xf>
    <xf numFmtId="185" fontId="5" fillId="0" borderId="6" xfId="0" applyNumberFormat="1" applyFont="1" applyBorder="1" applyAlignment="1" applyProtection="1">
      <alignment vertical="center"/>
      <protection locked="0"/>
    </xf>
    <xf numFmtId="179" fontId="5" fillId="0" borderId="0" xfId="0" applyNumberFormat="1" applyFont="1" applyAlignment="1" applyProtection="1">
      <alignment vertical="center"/>
      <protection locked="0"/>
    </xf>
    <xf numFmtId="3" fontId="5" fillId="0" borderId="46" xfId="0" applyNumberFormat="1" applyFont="1" applyBorder="1" applyAlignment="1" applyProtection="1">
      <alignment vertical="center"/>
      <protection locked="0"/>
    </xf>
    <xf numFmtId="179" fontId="5" fillId="0" borderId="47" xfId="0" applyNumberFormat="1" applyFont="1" applyBorder="1" applyAlignment="1" applyProtection="1">
      <alignment vertical="center"/>
      <protection locked="0"/>
    </xf>
    <xf numFmtId="180" fontId="5" fillId="0" borderId="4" xfId="0" applyNumberFormat="1" applyFont="1" applyBorder="1" applyAlignment="1" applyProtection="1">
      <alignment vertical="center"/>
      <protection locked="0"/>
    </xf>
    <xf numFmtId="182" fontId="5" fillId="0" borderId="31" xfId="0" applyNumberFormat="1" applyFont="1" applyBorder="1" applyAlignment="1" applyProtection="1">
      <alignment vertical="center"/>
      <protection locked="0"/>
    </xf>
    <xf numFmtId="182" fontId="5" fillId="0" borderId="48" xfId="0" applyNumberFormat="1" applyFont="1" applyBorder="1" applyAlignment="1" applyProtection="1">
      <alignment vertical="center"/>
      <protection locked="0"/>
    </xf>
    <xf numFmtId="182" fontId="5" fillId="0" borderId="2" xfId="0" applyNumberFormat="1" applyFont="1" applyBorder="1" applyAlignment="1" applyProtection="1">
      <alignment vertical="center"/>
      <protection locked="0"/>
    </xf>
    <xf numFmtId="178" fontId="5" fillId="0" borderId="31" xfId="1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Border="1" applyAlignment="1" applyProtection="1">
      <alignment vertical="center"/>
      <protection locked="0"/>
    </xf>
    <xf numFmtId="179" fontId="5" fillId="0" borderId="28" xfId="0" applyNumberFormat="1" applyFont="1" applyBorder="1" applyAlignment="1" applyProtection="1">
      <alignment vertical="center"/>
      <protection locked="0"/>
    </xf>
    <xf numFmtId="3" fontId="5" fillId="0" borderId="49" xfId="0" applyNumberFormat="1" applyFont="1" applyBorder="1" applyAlignment="1" applyProtection="1">
      <alignment vertical="center"/>
      <protection locked="0"/>
    </xf>
    <xf numFmtId="179" fontId="5" fillId="0" borderId="50" xfId="0" applyNumberFormat="1" applyFont="1" applyBorder="1" applyAlignment="1" applyProtection="1">
      <alignment vertical="center"/>
      <protection locked="0"/>
    </xf>
    <xf numFmtId="180" fontId="5" fillId="0" borderId="13" xfId="0" applyNumberFormat="1" applyFont="1" applyBorder="1" applyAlignment="1" applyProtection="1">
      <alignment vertical="center"/>
      <protection locked="0"/>
    </xf>
    <xf numFmtId="177" fontId="5" fillId="0" borderId="13" xfId="0" applyNumberFormat="1" applyFont="1" applyBorder="1" applyAlignment="1" applyProtection="1">
      <alignment vertical="center"/>
      <protection locked="0"/>
    </xf>
    <xf numFmtId="182" fontId="5" fillId="0" borderId="32" xfId="0" applyNumberFormat="1" applyFont="1" applyBorder="1" applyAlignment="1" applyProtection="1">
      <alignment vertical="center"/>
      <protection locked="0"/>
    </xf>
    <xf numFmtId="182" fontId="5" fillId="0" borderId="51" xfId="0" applyNumberFormat="1" applyFont="1" applyBorder="1" applyAlignment="1" applyProtection="1">
      <alignment vertical="center"/>
      <protection locked="0"/>
    </xf>
    <xf numFmtId="182" fontId="5" fillId="0" borderId="8" xfId="0" applyNumberFormat="1" applyFont="1" applyBorder="1" applyAlignment="1" applyProtection="1">
      <alignment vertical="center"/>
      <protection locked="0"/>
    </xf>
    <xf numFmtId="178" fontId="5" fillId="0" borderId="12" xfId="1" applyNumberFormat="1" applyFont="1" applyFill="1" applyBorder="1" applyAlignment="1" applyProtection="1">
      <alignment vertical="center"/>
      <protection locked="0"/>
    </xf>
    <xf numFmtId="176" fontId="5" fillId="0" borderId="8" xfId="0" applyNumberFormat="1" applyFont="1" applyBorder="1" applyAlignment="1" applyProtection="1">
      <alignment vertical="center"/>
      <protection locked="0"/>
    </xf>
    <xf numFmtId="184" fontId="5" fillId="0" borderId="9" xfId="0" applyNumberFormat="1" applyFont="1" applyBorder="1" applyAlignment="1" applyProtection="1">
      <alignment vertical="center"/>
      <protection locked="0"/>
    </xf>
    <xf numFmtId="185" fontId="5" fillId="0" borderId="2" xfId="0" applyNumberFormat="1" applyFont="1" applyBorder="1" applyAlignment="1" applyProtection="1">
      <alignment vertical="center"/>
      <protection locked="0"/>
    </xf>
    <xf numFmtId="179" fontId="5" fillId="0" borderId="52" xfId="0" applyNumberFormat="1" applyFont="1" applyBorder="1" applyAlignment="1" applyProtection="1">
      <alignment vertical="center"/>
      <protection locked="0"/>
    </xf>
    <xf numFmtId="180" fontId="5" fillId="0" borderId="7" xfId="0" applyNumberFormat="1" applyFont="1" applyBorder="1" applyAlignment="1" applyProtection="1">
      <alignment vertical="center"/>
      <protection locked="0"/>
    </xf>
    <xf numFmtId="177" fontId="5" fillId="0" borderId="1" xfId="0" applyNumberFormat="1" applyFont="1" applyBorder="1" applyAlignment="1" applyProtection="1">
      <alignment vertical="center"/>
      <protection locked="0"/>
    </xf>
    <xf numFmtId="182" fontId="5" fillId="0" borderId="33" xfId="0" applyNumberFormat="1" applyFont="1" applyBorder="1" applyAlignment="1" applyProtection="1">
      <alignment vertical="center"/>
      <protection locked="0"/>
    </xf>
    <xf numFmtId="178" fontId="5" fillId="0" borderId="29" xfId="1" applyNumberFormat="1" applyFont="1" applyFill="1" applyBorder="1" applyAlignment="1" applyProtection="1">
      <alignment vertical="center"/>
      <protection locked="0"/>
    </xf>
    <xf numFmtId="176" fontId="5" fillId="0" borderId="7" xfId="0" applyNumberFormat="1" applyFont="1" applyBorder="1" applyAlignment="1" applyProtection="1">
      <alignment vertical="center"/>
      <protection locked="0"/>
    </xf>
    <xf numFmtId="3" fontId="4" fillId="0" borderId="0" xfId="0" applyNumberFormat="1" applyFont="1" applyAlignment="1" applyProtection="1">
      <alignment horizontal="centerContinuous" vertical="center" shrinkToFit="1"/>
      <protection locked="0"/>
    </xf>
    <xf numFmtId="3" fontId="5" fillId="0" borderId="41" xfId="0" applyNumberFormat="1" applyFont="1" applyBorder="1" applyAlignment="1" applyProtection="1">
      <alignment horizontal="center" vertical="center" shrinkToFit="1"/>
      <protection locked="0"/>
    </xf>
    <xf numFmtId="3" fontId="5" fillId="0" borderId="48" xfId="0" applyNumberFormat="1" applyFont="1" applyBorder="1" applyAlignment="1" applyProtection="1">
      <alignment horizontal="center" vertical="center" shrinkToFit="1"/>
      <protection locked="0"/>
    </xf>
    <xf numFmtId="3" fontId="5" fillId="0" borderId="26" xfId="0" applyNumberFormat="1" applyFont="1" applyBorder="1" applyAlignment="1" applyProtection="1">
      <alignment horizontal="centerContinuous" vertical="center" shrinkToFit="1"/>
      <protection locked="0"/>
    </xf>
    <xf numFmtId="3" fontId="5" fillId="0" borderId="33" xfId="0" applyNumberFormat="1" applyFont="1" applyBorder="1" applyAlignment="1" applyProtection="1">
      <alignment horizontal="centerContinuous" vertical="center" shrinkToFit="1"/>
      <protection locked="0"/>
    </xf>
    <xf numFmtId="3" fontId="5" fillId="0" borderId="44" xfId="0" applyNumberFormat="1" applyFont="1" applyBorder="1" applyAlignment="1" applyProtection="1">
      <alignment horizontal="centerContinuous" vertical="center" shrinkToFit="1"/>
      <protection locked="0"/>
    </xf>
    <xf numFmtId="3" fontId="5" fillId="0" borderId="52" xfId="0" applyNumberFormat="1" applyFont="1" applyBorder="1" applyAlignment="1" applyProtection="1">
      <alignment horizontal="centerContinuous" vertical="center" shrinkToFit="1"/>
      <protection locked="0"/>
    </xf>
    <xf numFmtId="3" fontId="5" fillId="0" borderId="45" xfId="0" applyNumberFormat="1" applyFont="1" applyBorder="1" applyAlignment="1" applyProtection="1">
      <alignment horizontal="center" vertical="center" shrinkToFit="1"/>
      <protection locked="0"/>
    </xf>
    <xf numFmtId="178" fontId="5" fillId="0" borderId="31" xfId="0" applyNumberFormat="1" applyFont="1" applyBorder="1" applyAlignment="1" applyProtection="1">
      <alignment vertical="center"/>
      <protection locked="0"/>
    </xf>
    <xf numFmtId="177" fontId="5" fillId="0" borderId="20" xfId="0" applyNumberFormat="1" applyFont="1" applyBorder="1" applyAlignment="1" applyProtection="1">
      <alignment vertical="center"/>
      <protection locked="0"/>
    </xf>
    <xf numFmtId="182" fontId="5" fillId="0" borderId="56" xfId="0" applyNumberFormat="1" applyFont="1" applyBorder="1" applyAlignment="1" applyProtection="1">
      <alignment vertical="center"/>
      <protection locked="0"/>
    </xf>
    <xf numFmtId="182" fontId="5" fillId="0" borderId="57" xfId="0" applyNumberFormat="1" applyFont="1" applyBorder="1" applyAlignment="1" applyProtection="1">
      <alignment vertical="center"/>
      <protection locked="0"/>
    </xf>
    <xf numFmtId="182" fontId="5" fillId="0" borderId="11" xfId="0" applyNumberFormat="1" applyFont="1" applyBorder="1" applyAlignment="1" applyProtection="1">
      <alignment vertical="center"/>
      <protection locked="0"/>
    </xf>
    <xf numFmtId="178" fontId="5" fillId="0" borderId="56" xfId="0" applyNumberFormat="1" applyFont="1" applyBorder="1" applyAlignment="1" applyProtection="1">
      <alignment vertical="center"/>
      <protection locked="0"/>
    </xf>
    <xf numFmtId="185" fontId="5" fillId="0" borderId="11" xfId="0" applyNumberFormat="1" applyFont="1" applyBorder="1" applyAlignment="1" applyProtection="1">
      <alignment vertical="center"/>
      <protection locked="0"/>
    </xf>
    <xf numFmtId="184" fontId="5" fillId="0" borderId="31" xfId="0" applyNumberFormat="1" applyFont="1" applyBorder="1" applyAlignment="1" applyProtection="1">
      <alignment vertical="center"/>
      <protection locked="0"/>
    </xf>
    <xf numFmtId="178" fontId="5" fillId="0" borderId="9" xfId="1" applyNumberFormat="1" applyFont="1" applyFill="1" applyBorder="1" applyAlignment="1" applyProtection="1">
      <alignment vertical="center"/>
      <protection locked="0"/>
    </xf>
    <xf numFmtId="3" fontId="5" fillId="0" borderId="28" xfId="0" applyNumberFormat="1" applyFont="1" applyBorder="1" applyAlignment="1" applyProtection="1">
      <alignment vertical="center"/>
      <protection locked="0"/>
    </xf>
    <xf numFmtId="177" fontId="5" fillId="0" borderId="5" xfId="0" applyNumberFormat="1" applyFont="1" applyBorder="1" applyAlignment="1" applyProtection="1">
      <alignment vertical="center"/>
      <protection locked="0"/>
    </xf>
    <xf numFmtId="180" fontId="5" fillId="0" borderId="28" xfId="0" applyNumberFormat="1" applyFont="1" applyBorder="1" applyAlignment="1" applyProtection="1">
      <alignment vertical="center"/>
      <protection locked="0"/>
    </xf>
    <xf numFmtId="177" fontId="5" fillId="0" borderId="21" xfId="0" applyNumberFormat="1" applyFont="1" applyBorder="1" applyAlignment="1" applyProtection="1">
      <alignment vertical="center"/>
      <protection locked="0"/>
    </xf>
    <xf numFmtId="182" fontId="5" fillId="0" borderId="58" xfId="0" applyNumberFormat="1" applyFont="1" applyBorder="1" applyAlignment="1" applyProtection="1">
      <alignment vertical="center"/>
      <protection locked="0"/>
    </xf>
    <xf numFmtId="182" fontId="5" fillId="0" borderId="59" xfId="0" applyNumberFormat="1" applyFont="1" applyBorder="1" applyAlignment="1" applyProtection="1">
      <alignment vertical="center"/>
      <protection locked="0"/>
    </xf>
    <xf numFmtId="182" fontId="5" fillId="0" borderId="24" xfId="0" applyNumberFormat="1" applyFont="1" applyBorder="1" applyAlignment="1" applyProtection="1">
      <alignment vertical="center"/>
      <protection locked="0"/>
    </xf>
    <xf numFmtId="184" fontId="5" fillId="0" borderId="15" xfId="0" applyNumberFormat="1" applyFont="1" applyBorder="1" applyAlignment="1" applyProtection="1">
      <alignment vertical="center"/>
      <protection locked="0"/>
    </xf>
    <xf numFmtId="185" fontId="5" fillId="0" borderId="24" xfId="0" applyNumberFormat="1" applyFont="1" applyBorder="1" applyAlignment="1" applyProtection="1">
      <alignment vertical="center"/>
      <protection locked="0"/>
    </xf>
    <xf numFmtId="178" fontId="5" fillId="0" borderId="26" xfId="1" applyNumberFormat="1" applyFont="1" applyFill="1" applyBorder="1" applyAlignment="1" applyProtection="1">
      <alignment vertical="center"/>
      <protection locked="0"/>
    </xf>
    <xf numFmtId="176" fontId="5" fillId="0" borderId="6" xfId="0" applyNumberFormat="1" applyFont="1" applyBorder="1" applyAlignment="1" applyProtection="1">
      <alignment vertical="center"/>
      <protection locked="0"/>
    </xf>
    <xf numFmtId="180" fontId="5" fillId="0" borderId="52" xfId="0" applyNumberFormat="1" applyFont="1" applyBorder="1" applyAlignment="1" applyProtection="1">
      <alignment vertical="center"/>
      <protection locked="0"/>
    </xf>
    <xf numFmtId="178" fontId="5" fillId="0" borderId="9" xfId="0" applyNumberFormat="1" applyFont="1" applyBorder="1" applyAlignment="1" applyProtection="1">
      <alignment vertical="center"/>
      <protection locked="0"/>
    </xf>
    <xf numFmtId="3" fontId="5" fillId="0" borderId="48" xfId="0" applyNumberFormat="1" applyFont="1" applyBorder="1" applyAlignment="1" applyProtection="1">
      <alignment vertical="center"/>
      <protection locked="0"/>
    </xf>
    <xf numFmtId="3" fontId="5" fillId="0" borderId="51" xfId="0" applyNumberFormat="1" applyFont="1" applyBorder="1" applyAlignment="1" applyProtection="1">
      <alignment vertical="center"/>
      <protection locked="0"/>
    </xf>
    <xf numFmtId="3" fontId="5" fillId="0" borderId="45" xfId="0" applyNumberFormat="1" applyFont="1" applyBorder="1" applyAlignment="1" applyProtection="1">
      <alignment vertical="center"/>
      <protection locked="0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3" fontId="4" fillId="0" borderId="9" xfId="0" applyNumberFormat="1" applyFont="1" applyBorder="1" applyAlignment="1" applyProtection="1">
      <alignment vertical="center"/>
      <protection locked="0"/>
    </xf>
    <xf numFmtId="3" fontId="4" fillId="0" borderId="10" xfId="0" applyNumberFormat="1" applyFont="1" applyBorder="1" applyAlignment="1" applyProtection="1">
      <alignment vertical="center"/>
      <protection locked="0"/>
    </xf>
    <xf numFmtId="0" fontId="8" fillId="0" borderId="2" xfId="0" applyFont="1" applyBorder="1" applyAlignment="1">
      <alignment vertical="center"/>
    </xf>
    <xf numFmtId="0" fontId="0" fillId="0" borderId="9" xfId="0" applyBorder="1"/>
    <xf numFmtId="3" fontId="5" fillId="0" borderId="43" xfId="0" applyNumberFormat="1" applyFont="1" applyBorder="1" applyAlignment="1" applyProtection="1">
      <alignment vertical="center"/>
      <protection locked="0"/>
    </xf>
    <xf numFmtId="3" fontId="7" fillId="0" borderId="31" xfId="0" applyNumberFormat="1" applyFont="1" applyBorder="1" applyAlignment="1" applyProtection="1">
      <alignment horizontal="center" vertical="center"/>
      <protection locked="0"/>
    </xf>
    <xf numFmtId="3" fontId="5" fillId="0" borderId="29" xfId="0" applyNumberFormat="1" applyFont="1" applyBorder="1" applyAlignment="1" applyProtection="1">
      <alignment horizontal="centerContinuous" vertical="center" shrinkToFit="1"/>
      <protection locked="0"/>
    </xf>
    <xf numFmtId="183" fontId="5" fillId="0" borderId="31" xfId="2" applyNumberFormat="1" applyFont="1" applyFill="1" applyBorder="1" applyAlignment="1" applyProtection="1">
      <alignment vertical="center"/>
      <protection locked="0"/>
    </xf>
    <xf numFmtId="183" fontId="5" fillId="0" borderId="46" xfId="2" applyNumberFormat="1" applyFont="1" applyFill="1" applyBorder="1" applyAlignment="1" applyProtection="1">
      <alignment vertical="center"/>
      <protection locked="0"/>
    </xf>
    <xf numFmtId="183" fontId="5" fillId="0" borderId="2" xfId="2" applyNumberFormat="1" applyFont="1" applyFill="1" applyBorder="1" applyAlignment="1" applyProtection="1">
      <alignment vertical="center"/>
      <protection locked="0"/>
    </xf>
    <xf numFmtId="183" fontId="5" fillId="0" borderId="9" xfId="2" applyNumberFormat="1" applyFont="1" applyFill="1" applyBorder="1" applyAlignment="1" applyProtection="1">
      <alignment vertical="center"/>
      <protection locked="0"/>
    </xf>
    <xf numFmtId="183" fontId="5" fillId="0" borderId="32" xfId="2" applyNumberFormat="1" applyFont="1" applyFill="1" applyBorder="1" applyAlignment="1" applyProtection="1">
      <alignment vertical="center"/>
      <protection locked="0"/>
    </xf>
    <xf numFmtId="183" fontId="5" fillId="0" borderId="13" xfId="2" applyNumberFormat="1" applyFont="1" applyFill="1" applyBorder="1" applyAlignment="1" applyProtection="1">
      <alignment vertical="center"/>
      <protection locked="0"/>
    </xf>
    <xf numFmtId="183" fontId="5" fillId="0" borderId="29" xfId="2" applyNumberFormat="1" applyFont="1" applyFill="1" applyBorder="1" applyAlignment="1" applyProtection="1">
      <alignment vertical="center"/>
      <protection locked="0"/>
    </xf>
    <xf numFmtId="183" fontId="5" fillId="0" borderId="52" xfId="2" applyNumberFormat="1" applyFont="1" applyFill="1" applyBorder="1" applyAlignment="1" applyProtection="1">
      <alignment vertical="center"/>
      <protection locked="0"/>
    </xf>
    <xf numFmtId="183" fontId="5" fillId="0" borderId="50" xfId="2" applyNumberFormat="1" applyFont="1" applyFill="1" applyBorder="1" applyAlignment="1" applyProtection="1">
      <alignment vertical="center"/>
      <protection locked="0"/>
    </xf>
    <xf numFmtId="183" fontId="5" fillId="0" borderId="49" xfId="2" applyNumberFormat="1" applyFont="1" applyFill="1" applyBorder="1" applyAlignment="1" applyProtection="1">
      <alignment vertical="center"/>
      <protection locked="0"/>
    </xf>
    <xf numFmtId="183" fontId="5" fillId="0" borderId="28" xfId="2" applyNumberFormat="1" applyFont="1" applyFill="1" applyBorder="1" applyAlignment="1" applyProtection="1">
      <alignment vertical="center"/>
      <protection locked="0"/>
    </xf>
    <xf numFmtId="183" fontId="5" fillId="0" borderId="0" xfId="2" applyNumberFormat="1" applyFont="1" applyFill="1" applyBorder="1" applyAlignment="1" applyProtection="1">
      <alignment vertical="center"/>
      <protection locked="0"/>
    </xf>
    <xf numFmtId="183" fontId="5" fillId="0" borderId="50" xfId="2" applyNumberFormat="1" applyFont="1" applyFill="1" applyBorder="1" applyAlignment="1" applyProtection="1">
      <alignment horizontal="right" vertical="center"/>
      <protection locked="0"/>
    </xf>
    <xf numFmtId="183" fontId="5" fillId="0" borderId="8" xfId="2" applyNumberFormat="1" applyFont="1" applyFill="1" applyBorder="1" applyAlignment="1" applyProtection="1">
      <alignment horizontal="right" vertical="center"/>
      <protection locked="0"/>
    </xf>
    <xf numFmtId="183" fontId="5" fillId="0" borderId="8" xfId="2" applyNumberFormat="1" applyFont="1" applyFill="1" applyBorder="1" applyAlignment="1" applyProtection="1">
      <alignment vertical="center"/>
      <protection locked="0"/>
    </xf>
    <xf numFmtId="183" fontId="5" fillId="0" borderId="35" xfId="2" applyNumberFormat="1" applyFont="1" applyFill="1" applyBorder="1" applyAlignment="1" applyProtection="1">
      <alignment vertical="center"/>
      <protection locked="0"/>
    </xf>
    <xf numFmtId="183" fontId="5" fillId="0" borderId="18" xfId="2" applyNumberFormat="1" applyFont="1" applyFill="1" applyBorder="1" applyAlignment="1" applyProtection="1">
      <alignment vertical="center"/>
      <protection locked="0"/>
    </xf>
    <xf numFmtId="183" fontId="5" fillId="0" borderId="34" xfId="2" applyNumberFormat="1" applyFont="1" applyFill="1" applyBorder="1" applyAlignment="1" applyProtection="1">
      <alignment vertical="center"/>
      <protection locked="0"/>
    </xf>
    <xf numFmtId="183" fontId="5" fillId="0" borderId="38" xfId="2" applyNumberFormat="1" applyFont="1" applyFill="1" applyBorder="1" applyAlignment="1" applyProtection="1">
      <alignment vertical="center"/>
      <protection locked="0"/>
    </xf>
    <xf numFmtId="3" fontId="5" fillId="0" borderId="6" xfId="0" applyNumberFormat="1" applyFont="1" applyBorder="1" applyAlignment="1" applyProtection="1">
      <alignment horizontal="centerContinuous" vertical="center" shrinkToFit="1"/>
      <protection locked="0"/>
    </xf>
    <xf numFmtId="3" fontId="4" fillId="0" borderId="22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 shrinkToFit="1"/>
      <protection locked="0"/>
    </xf>
    <xf numFmtId="3" fontId="5" fillId="0" borderId="1" xfId="0" applyNumberFormat="1" applyFont="1" applyBorder="1" applyAlignment="1" applyProtection="1">
      <alignment horizontal="centerContinuous" vertical="center" shrinkToFit="1"/>
      <protection locked="0"/>
    </xf>
    <xf numFmtId="183" fontId="5" fillId="0" borderId="5" xfId="2" applyNumberFormat="1" applyFont="1" applyFill="1" applyBorder="1" applyAlignment="1" applyProtection="1">
      <alignment vertical="center"/>
      <protection locked="0"/>
    </xf>
    <xf numFmtId="183" fontId="5" fillId="0" borderId="28" xfId="2" applyNumberFormat="1" applyFont="1" applyFill="1" applyBorder="1" applyAlignment="1" applyProtection="1">
      <alignment horizontal="right" vertical="center"/>
      <protection locked="0"/>
    </xf>
    <xf numFmtId="183" fontId="5" fillId="0" borderId="5" xfId="2" applyNumberFormat="1" applyFont="1" applyFill="1" applyBorder="1" applyAlignment="1" applyProtection="1">
      <alignment horizontal="right" vertical="center"/>
      <protection locked="0"/>
    </xf>
    <xf numFmtId="183" fontId="5" fillId="0" borderId="14" xfId="2" applyNumberFormat="1" applyFont="1" applyFill="1" applyBorder="1" applyAlignment="1" applyProtection="1">
      <alignment vertical="center"/>
      <protection locked="0"/>
    </xf>
    <xf numFmtId="183" fontId="8" fillId="0" borderId="12" xfId="2" applyNumberFormat="1" applyFont="1" applyFill="1" applyBorder="1" applyAlignment="1">
      <alignment vertical="center"/>
    </xf>
    <xf numFmtId="183" fontId="8" fillId="0" borderId="8" xfId="2" applyNumberFormat="1" applyFont="1" applyFill="1" applyBorder="1" applyAlignment="1">
      <alignment vertical="center"/>
    </xf>
    <xf numFmtId="183" fontId="5" fillId="0" borderId="26" xfId="2" applyNumberFormat="1" applyFont="1" applyFill="1" applyBorder="1" applyAlignment="1" applyProtection="1">
      <alignment vertical="center"/>
      <protection locked="0"/>
    </xf>
    <xf numFmtId="183" fontId="5" fillId="0" borderId="6" xfId="2" applyNumberFormat="1" applyFont="1" applyFill="1" applyBorder="1" applyAlignment="1" applyProtection="1">
      <alignment vertical="center"/>
      <protection locked="0"/>
    </xf>
    <xf numFmtId="177" fontId="5" fillId="0" borderId="14" xfId="0" applyNumberFormat="1" applyFont="1" applyBorder="1" applyAlignment="1">
      <alignment vertical="center"/>
    </xf>
    <xf numFmtId="3" fontId="4" fillId="0" borderId="26" xfId="0" applyNumberFormat="1" applyFont="1" applyBorder="1" applyAlignment="1" applyProtection="1">
      <alignment vertical="center" shrinkToFit="1"/>
      <protection locked="0"/>
    </xf>
    <xf numFmtId="3" fontId="4" fillId="0" borderId="66" xfId="0" applyNumberFormat="1" applyFont="1" applyBorder="1" applyAlignment="1" applyProtection="1">
      <alignment horizontal="center" vertical="center"/>
      <protection locked="0"/>
    </xf>
    <xf numFmtId="180" fontId="5" fillId="0" borderId="0" xfId="0" applyNumberFormat="1" applyFont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horizontal="center" vertical="center" shrinkToFit="1"/>
      <protection locked="0"/>
    </xf>
    <xf numFmtId="3" fontId="7" fillId="0" borderId="4" xfId="0" applyNumberFormat="1" applyFont="1" applyBorder="1" applyAlignment="1" applyProtection="1">
      <alignment horizontal="center" vertical="center"/>
      <protection locked="0"/>
    </xf>
    <xf numFmtId="3" fontId="5" fillId="0" borderId="4" xfId="0" applyNumberFormat="1" applyFont="1" applyBorder="1" applyAlignment="1" applyProtection="1">
      <alignment horizontal="center" vertical="center" shrinkToFit="1"/>
      <protection locked="0"/>
    </xf>
    <xf numFmtId="3" fontId="4" fillId="0" borderId="4" xfId="0" applyNumberFormat="1" applyFont="1" applyBorder="1" applyAlignment="1" applyProtection="1">
      <alignment horizontal="center" vertical="center"/>
      <protection locked="0"/>
    </xf>
    <xf numFmtId="3" fontId="7" fillId="0" borderId="3" xfId="0" applyNumberFormat="1" applyFont="1" applyBorder="1" applyAlignment="1" applyProtection="1">
      <alignment horizontal="center" vertical="center"/>
      <protection locked="0"/>
    </xf>
    <xf numFmtId="187" fontId="5" fillId="0" borderId="13" xfId="0" applyNumberFormat="1" applyFont="1" applyBorder="1" applyAlignment="1" applyProtection="1">
      <alignment vertical="center"/>
      <protection locked="0"/>
    </xf>
    <xf numFmtId="187" fontId="5" fillId="0" borderId="7" xfId="0" applyNumberFormat="1" applyFont="1" applyBorder="1" applyAlignment="1" applyProtection="1">
      <alignment vertical="center"/>
      <protection locked="0"/>
    </xf>
    <xf numFmtId="187" fontId="5" fillId="0" borderId="4" xfId="0" applyNumberFormat="1" applyFont="1" applyBorder="1" applyAlignment="1" applyProtection="1">
      <alignment vertical="center"/>
      <protection locked="0"/>
    </xf>
    <xf numFmtId="187" fontId="5" fillId="0" borderId="28" xfId="0" applyNumberFormat="1" applyFont="1" applyBorder="1" applyAlignment="1" applyProtection="1">
      <alignment vertical="center"/>
      <protection locked="0"/>
    </xf>
    <xf numFmtId="187" fontId="5" fillId="0" borderId="52" xfId="0" applyNumberFormat="1" applyFont="1" applyBorder="1" applyAlignment="1" applyProtection="1">
      <alignment vertical="center"/>
      <protection locked="0"/>
    </xf>
    <xf numFmtId="187" fontId="5" fillId="0" borderId="37" xfId="0" applyNumberFormat="1" applyFont="1" applyBorder="1" applyAlignment="1" applyProtection="1">
      <alignment vertical="center"/>
      <protection locked="0"/>
    </xf>
    <xf numFmtId="187" fontId="5" fillId="0" borderId="38" xfId="0" applyNumberFormat="1" applyFont="1" applyBorder="1" applyAlignment="1" applyProtection="1">
      <alignment vertical="center"/>
      <protection locked="0"/>
    </xf>
    <xf numFmtId="187" fontId="5" fillId="0" borderId="33" xfId="0" applyNumberFormat="1" applyFont="1" applyBorder="1" applyAlignment="1" applyProtection="1">
      <alignment vertical="center"/>
      <protection locked="0"/>
    </xf>
    <xf numFmtId="187" fontId="5" fillId="0" borderId="3" xfId="0" applyNumberFormat="1" applyFont="1" applyBorder="1" applyAlignment="1" applyProtection="1">
      <alignment vertical="center"/>
      <protection locked="0"/>
    </xf>
    <xf numFmtId="187" fontId="5" fillId="0" borderId="5" xfId="0" applyNumberFormat="1" applyFont="1" applyBorder="1" applyAlignment="1" applyProtection="1">
      <alignment vertical="center"/>
      <protection locked="0"/>
    </xf>
    <xf numFmtId="187" fontId="5" fillId="0" borderId="1" xfId="0" applyNumberFormat="1" applyFont="1" applyBorder="1" applyAlignment="1" applyProtection="1">
      <alignment vertical="center"/>
      <protection locked="0"/>
    </xf>
    <xf numFmtId="187" fontId="5" fillId="0" borderId="14" xfId="0" applyNumberFormat="1" applyFont="1" applyBorder="1" applyAlignment="1" applyProtection="1">
      <alignment vertical="center"/>
      <protection locked="0"/>
    </xf>
    <xf numFmtId="3" fontId="4" fillId="0" borderId="42" xfId="0" applyNumberFormat="1" applyFont="1" applyBorder="1" applyAlignment="1" applyProtection="1">
      <alignment horizontal="center" vertical="center"/>
      <protection locked="0"/>
    </xf>
    <xf numFmtId="3" fontId="5" fillId="0" borderId="47" xfId="0" applyNumberFormat="1" applyFont="1" applyBorder="1" applyAlignment="1" applyProtection="1">
      <alignment vertical="center"/>
      <protection locked="0"/>
    </xf>
    <xf numFmtId="3" fontId="5" fillId="0" borderId="56" xfId="0" applyNumberFormat="1" applyFont="1" applyBorder="1" applyAlignment="1" applyProtection="1">
      <alignment vertical="center"/>
      <protection locked="0"/>
    </xf>
    <xf numFmtId="3" fontId="5" fillId="0" borderId="57" xfId="0" applyNumberFormat="1" applyFont="1" applyBorder="1" applyAlignment="1" applyProtection="1">
      <alignment vertical="center"/>
      <protection locked="0"/>
    </xf>
    <xf numFmtId="3" fontId="5" fillId="0" borderId="7" xfId="0" applyNumberFormat="1" applyFont="1" applyBorder="1" applyAlignment="1" applyProtection="1">
      <alignment horizontal="center" vertical="center" shrinkToFit="1"/>
      <protection locked="0"/>
    </xf>
    <xf numFmtId="3" fontId="5" fillId="0" borderId="21" xfId="0" applyNumberFormat="1" applyFont="1" applyBorder="1" applyAlignment="1" applyProtection="1">
      <alignment horizontal="right" vertical="center"/>
      <protection locked="0"/>
    </xf>
    <xf numFmtId="3" fontId="5" fillId="0" borderId="15" xfId="0" applyNumberFormat="1" applyFont="1" applyBorder="1" applyAlignment="1" applyProtection="1">
      <alignment vertical="center"/>
      <protection locked="0"/>
    </xf>
    <xf numFmtId="3" fontId="5" fillId="0" borderId="24" xfId="0" applyNumberFormat="1" applyFont="1" applyBorder="1" applyAlignment="1" applyProtection="1">
      <alignment vertical="center"/>
      <protection locked="0"/>
    </xf>
    <xf numFmtId="38" fontId="5" fillId="0" borderId="32" xfId="2" applyFont="1" applyFill="1" applyBorder="1" applyAlignment="1" applyProtection="1">
      <alignment vertical="center"/>
      <protection locked="0"/>
    </xf>
    <xf numFmtId="3" fontId="8" fillId="0" borderId="8" xfId="0" applyNumberFormat="1" applyFont="1" applyBorder="1" applyAlignment="1">
      <alignment vertical="center"/>
    </xf>
    <xf numFmtId="3" fontId="5" fillId="0" borderId="21" xfId="0" applyNumberFormat="1" applyFont="1" applyBorder="1" applyAlignment="1" applyProtection="1">
      <alignment vertical="center"/>
      <protection locked="0"/>
    </xf>
    <xf numFmtId="3" fontId="5" fillId="0" borderId="67" xfId="0" applyNumberFormat="1" applyFont="1" applyBorder="1" applyAlignment="1" applyProtection="1">
      <alignment vertical="center"/>
      <protection locked="0"/>
    </xf>
    <xf numFmtId="3" fontId="5" fillId="0" borderId="55" xfId="0" applyNumberFormat="1" applyFont="1" applyBorder="1" applyAlignment="1" applyProtection="1">
      <alignment vertical="center"/>
      <protection locked="0"/>
    </xf>
    <xf numFmtId="3" fontId="5" fillId="0" borderId="58" xfId="0" applyNumberFormat="1" applyFont="1" applyBorder="1" applyAlignment="1" applyProtection="1">
      <alignment vertical="center"/>
      <protection locked="0"/>
    </xf>
    <xf numFmtId="3" fontId="5" fillId="0" borderId="68" xfId="0" applyNumberFormat="1" applyFont="1" applyBorder="1" applyAlignment="1" applyProtection="1">
      <alignment vertical="center"/>
      <protection locked="0"/>
    </xf>
    <xf numFmtId="3" fontId="5" fillId="0" borderId="39" xfId="0" applyNumberFormat="1" applyFont="1" applyBorder="1" applyAlignment="1" applyProtection="1">
      <alignment vertical="center"/>
      <protection locked="0"/>
    </xf>
    <xf numFmtId="3" fontId="5" fillId="0" borderId="66" xfId="0" applyNumberFormat="1" applyFont="1" applyBorder="1" applyAlignment="1" applyProtection="1">
      <alignment vertical="center"/>
      <protection locked="0"/>
    </xf>
    <xf numFmtId="3" fontId="5" fillId="0" borderId="36" xfId="0" applyNumberFormat="1" applyFont="1" applyBorder="1" applyAlignment="1" applyProtection="1">
      <alignment vertical="center"/>
      <protection locked="0"/>
    </xf>
    <xf numFmtId="3" fontId="5" fillId="0" borderId="1" xfId="0" applyNumberFormat="1" applyFont="1" applyBorder="1" applyAlignment="1" applyProtection="1">
      <alignment vertical="center"/>
      <protection locked="0"/>
    </xf>
    <xf numFmtId="187" fontId="5" fillId="0" borderId="16" xfId="0" applyNumberFormat="1" applyFont="1" applyBorder="1" applyAlignment="1" applyProtection="1">
      <alignment vertical="center"/>
      <protection locked="0"/>
    </xf>
    <xf numFmtId="179" fontId="5" fillId="0" borderId="67" xfId="0" applyNumberFormat="1" applyFont="1" applyBorder="1" applyAlignment="1" applyProtection="1">
      <alignment vertical="center"/>
      <protection locked="0"/>
    </xf>
    <xf numFmtId="3" fontId="5" fillId="0" borderId="69" xfId="0" applyNumberFormat="1" applyFont="1" applyBorder="1" applyAlignment="1" applyProtection="1">
      <alignment vertical="center"/>
      <protection locked="0"/>
    </xf>
    <xf numFmtId="179" fontId="5" fillId="0" borderId="70" xfId="0" applyNumberFormat="1" applyFont="1" applyBorder="1" applyAlignment="1" applyProtection="1">
      <alignment vertical="center"/>
      <protection locked="0"/>
    </xf>
    <xf numFmtId="180" fontId="5" fillId="0" borderId="68" xfId="0" applyNumberFormat="1" applyFont="1" applyBorder="1" applyAlignment="1" applyProtection="1">
      <alignment vertical="center"/>
      <protection locked="0"/>
    </xf>
    <xf numFmtId="180" fontId="5" fillId="0" borderId="67" xfId="0" applyNumberFormat="1" applyFont="1" applyBorder="1" applyAlignment="1" applyProtection="1">
      <alignment vertical="center"/>
      <protection locked="0"/>
    </xf>
    <xf numFmtId="187" fontId="5" fillId="0" borderId="21" xfId="0" applyNumberFormat="1" applyFont="1" applyBorder="1" applyAlignment="1" applyProtection="1">
      <alignment vertical="center"/>
      <protection locked="0"/>
    </xf>
    <xf numFmtId="187" fontId="5" fillId="0" borderId="68" xfId="0" applyNumberFormat="1" applyFont="1" applyBorder="1" applyAlignment="1" applyProtection="1">
      <alignment vertical="center"/>
      <protection locked="0"/>
    </xf>
    <xf numFmtId="3" fontId="5" fillId="0" borderId="22" xfId="0" applyNumberFormat="1" applyFont="1" applyBorder="1" applyAlignment="1" applyProtection="1">
      <alignment vertical="center"/>
      <protection locked="0"/>
    </xf>
    <xf numFmtId="179" fontId="5" fillId="0" borderId="22" xfId="0" applyNumberFormat="1" applyFont="1" applyBorder="1" applyAlignment="1" applyProtection="1">
      <alignment vertical="center"/>
      <protection locked="0"/>
    </xf>
    <xf numFmtId="3" fontId="5" fillId="0" borderId="71" xfId="0" applyNumberFormat="1" applyFont="1" applyBorder="1" applyAlignment="1" applyProtection="1">
      <alignment vertical="center"/>
      <protection locked="0"/>
    </xf>
    <xf numFmtId="179" fontId="5" fillId="0" borderId="62" xfId="0" applyNumberFormat="1" applyFont="1" applyBorder="1" applyAlignment="1" applyProtection="1">
      <alignment vertical="center"/>
      <protection locked="0"/>
    </xf>
    <xf numFmtId="183" fontId="5" fillId="0" borderId="3" xfId="2" applyNumberFormat="1" applyFont="1" applyFill="1" applyBorder="1" applyAlignment="1" applyProtection="1">
      <alignment vertical="center"/>
      <protection locked="0"/>
    </xf>
    <xf numFmtId="183" fontId="5" fillId="0" borderId="58" xfId="2" applyNumberFormat="1" applyFont="1" applyFill="1" applyBorder="1" applyAlignment="1" applyProtection="1">
      <alignment vertical="center"/>
      <protection locked="0"/>
    </xf>
    <xf numFmtId="183" fontId="5" fillId="0" borderId="68" xfId="2" applyNumberFormat="1" applyFont="1" applyFill="1" applyBorder="1" applyAlignment="1" applyProtection="1">
      <alignment vertical="center"/>
      <protection locked="0"/>
    </xf>
    <xf numFmtId="183" fontId="5" fillId="0" borderId="47" xfId="2" applyNumberFormat="1" applyFont="1" applyFill="1" applyBorder="1" applyAlignment="1" applyProtection="1">
      <alignment vertical="center"/>
      <protection locked="0"/>
    </xf>
    <xf numFmtId="183" fontId="5" fillId="0" borderId="54" xfId="2" applyNumberFormat="1" applyFont="1" applyFill="1" applyBorder="1" applyAlignment="1" applyProtection="1">
      <alignment vertical="center"/>
      <protection locked="0"/>
    </xf>
    <xf numFmtId="183" fontId="5" fillId="0" borderId="53" xfId="2" applyNumberFormat="1" applyFont="1" applyFill="1" applyBorder="1" applyAlignment="1" applyProtection="1">
      <alignment vertical="center"/>
      <protection locked="0"/>
    </xf>
    <xf numFmtId="183" fontId="5" fillId="0" borderId="56" xfId="2" applyNumberFormat="1" applyFont="1" applyFill="1" applyBorder="1" applyAlignment="1" applyProtection="1">
      <alignment vertical="center"/>
      <protection locked="0"/>
    </xf>
    <xf numFmtId="183" fontId="5" fillId="0" borderId="11" xfId="2" applyNumberFormat="1" applyFont="1" applyFill="1" applyBorder="1" applyAlignment="1" applyProtection="1">
      <alignment vertical="center"/>
      <protection locked="0"/>
    </xf>
    <xf numFmtId="183" fontId="5" fillId="0" borderId="69" xfId="2" applyNumberFormat="1" applyFont="1" applyFill="1" applyBorder="1" applyAlignment="1" applyProtection="1">
      <alignment vertical="center"/>
      <protection locked="0"/>
    </xf>
    <xf numFmtId="183" fontId="5" fillId="0" borderId="24" xfId="2" applyNumberFormat="1" applyFont="1" applyFill="1" applyBorder="1" applyAlignment="1" applyProtection="1">
      <alignment vertical="center"/>
      <protection locked="0"/>
    </xf>
    <xf numFmtId="183" fontId="5" fillId="0" borderId="67" xfId="2" applyNumberFormat="1" applyFont="1" applyFill="1" applyBorder="1" applyAlignment="1" applyProtection="1">
      <alignment vertical="center"/>
      <protection locked="0"/>
    </xf>
    <xf numFmtId="183" fontId="5" fillId="0" borderId="21" xfId="2" applyNumberFormat="1" applyFont="1" applyFill="1" applyBorder="1" applyAlignment="1" applyProtection="1">
      <alignment vertical="center"/>
      <protection locked="0"/>
    </xf>
    <xf numFmtId="183" fontId="5" fillId="0" borderId="70" xfId="2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Border="1" applyAlignment="1" applyProtection="1">
      <alignment vertical="center"/>
      <protection locked="0"/>
    </xf>
    <xf numFmtId="183" fontId="5" fillId="0" borderId="39" xfId="2" applyNumberFormat="1" applyFont="1" applyFill="1" applyBorder="1" applyAlignment="1" applyProtection="1">
      <alignment vertical="center"/>
      <protection locked="0"/>
    </xf>
    <xf numFmtId="183" fontId="5" fillId="0" borderId="22" xfId="2" applyNumberFormat="1" applyFont="1" applyFill="1" applyBorder="1" applyAlignment="1" applyProtection="1">
      <alignment vertical="center"/>
      <protection locked="0"/>
    </xf>
    <xf numFmtId="183" fontId="5" fillId="0" borderId="66" xfId="2" applyNumberFormat="1" applyFont="1" applyFill="1" applyBorder="1" applyAlignment="1" applyProtection="1">
      <alignment vertical="center"/>
      <protection locked="0"/>
    </xf>
    <xf numFmtId="183" fontId="5" fillId="0" borderId="4" xfId="2" applyNumberFormat="1" applyFont="1" applyFill="1" applyBorder="1" applyAlignment="1" applyProtection="1">
      <alignment vertical="center"/>
      <protection locked="0"/>
    </xf>
    <xf numFmtId="186" fontId="4" fillId="0" borderId="14" xfId="0" applyNumberFormat="1" applyFont="1" applyBorder="1" applyAlignment="1" applyProtection="1">
      <alignment horizontal="center" vertical="center"/>
      <protection locked="0"/>
    </xf>
    <xf numFmtId="183" fontId="5" fillId="0" borderId="17" xfId="2" applyNumberFormat="1" applyFont="1" applyFill="1" applyBorder="1" applyAlignment="1" applyProtection="1">
      <alignment vertical="center"/>
      <protection locked="0"/>
    </xf>
    <xf numFmtId="187" fontId="5" fillId="0" borderId="0" xfId="0" applyNumberFormat="1" applyFont="1" applyAlignment="1" applyProtection="1">
      <alignment vertical="center"/>
      <protection locked="0"/>
    </xf>
    <xf numFmtId="183" fontId="5" fillId="0" borderId="3" xfId="2" applyNumberFormat="1" applyFont="1" applyFill="1" applyBorder="1" applyAlignment="1" applyProtection="1">
      <alignment horizontal="center" vertical="center"/>
      <protection locked="0"/>
    </xf>
    <xf numFmtId="3" fontId="8" fillId="0" borderId="12" xfId="0" applyNumberFormat="1" applyFont="1" applyBorder="1" applyAlignment="1">
      <alignment vertical="center"/>
    </xf>
    <xf numFmtId="3" fontId="7" fillId="0" borderId="9" xfId="0" applyNumberFormat="1" applyFont="1" applyBorder="1" applyAlignment="1" applyProtection="1">
      <alignment horizontal="right" vertical="center"/>
      <protection locked="0"/>
    </xf>
    <xf numFmtId="3" fontId="4" fillId="0" borderId="15" xfId="0" applyNumberFormat="1" applyFont="1" applyBorder="1" applyAlignment="1" applyProtection="1">
      <alignment vertical="center"/>
      <protection locked="0"/>
    </xf>
    <xf numFmtId="3" fontId="5" fillId="0" borderId="59" xfId="0" applyNumberFormat="1" applyFont="1" applyBorder="1" applyAlignment="1" applyProtection="1">
      <alignment vertical="center"/>
      <protection locked="0"/>
    </xf>
    <xf numFmtId="3" fontId="10" fillId="0" borderId="9" xfId="0" applyNumberFormat="1" applyFont="1" applyBorder="1" applyAlignment="1" applyProtection="1">
      <alignment horizontal="right" vertical="center" shrinkToFit="1"/>
      <protection locked="0"/>
    </xf>
    <xf numFmtId="178" fontId="5" fillId="0" borderId="58" xfId="0" applyNumberFormat="1" applyFont="1" applyBorder="1" applyAlignment="1" applyProtection="1">
      <alignment vertical="center"/>
      <protection locked="0"/>
    </xf>
    <xf numFmtId="3" fontId="7" fillId="0" borderId="3" xfId="0" applyNumberFormat="1" applyFont="1" applyBorder="1" applyAlignment="1" applyProtection="1">
      <alignment horizontal="right" vertical="center"/>
      <protection locked="0"/>
    </xf>
    <xf numFmtId="0" fontId="0" fillId="0" borderId="4" xfId="0" applyBorder="1" applyAlignment="1">
      <alignment vertical="center"/>
    </xf>
    <xf numFmtId="3" fontId="5" fillId="0" borderId="31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3" fontId="5" fillId="0" borderId="22" xfId="0" applyNumberFormat="1" applyFont="1" applyBorder="1" applyAlignment="1" applyProtection="1">
      <alignment horizontal="left" vertical="center"/>
      <protection locked="0"/>
    </xf>
    <xf numFmtId="183" fontId="5" fillId="0" borderId="20" xfId="2" applyNumberFormat="1" applyFont="1" applyFill="1" applyBorder="1" applyAlignment="1" applyProtection="1">
      <alignment horizontal="right" vertical="center"/>
      <protection locked="0"/>
    </xf>
    <xf numFmtId="183" fontId="5" fillId="0" borderId="2" xfId="2" quotePrefix="1" applyNumberFormat="1" applyFont="1" applyFill="1" applyBorder="1" applyAlignment="1" applyProtection="1">
      <alignment horizontal="right" vertical="center"/>
      <protection locked="0"/>
    </xf>
    <xf numFmtId="187" fontId="5" fillId="0" borderId="17" xfId="0" applyNumberFormat="1" applyFont="1" applyBorder="1" applyAlignment="1" applyProtection="1">
      <alignment vertical="center"/>
      <protection locked="0"/>
    </xf>
    <xf numFmtId="183" fontId="5" fillId="0" borderId="27" xfId="2" applyNumberFormat="1" applyFont="1" applyFill="1" applyBorder="1" applyAlignment="1" applyProtection="1">
      <alignment vertical="center"/>
      <protection locked="0"/>
    </xf>
    <xf numFmtId="3" fontId="5" fillId="0" borderId="27" xfId="0" applyNumberFormat="1" applyFont="1" applyBorder="1" applyAlignment="1" applyProtection="1">
      <alignment vertical="center"/>
      <protection locked="0"/>
    </xf>
    <xf numFmtId="179" fontId="5" fillId="0" borderId="27" xfId="0" applyNumberFormat="1" applyFont="1" applyBorder="1" applyAlignment="1" applyProtection="1">
      <alignment vertical="center"/>
      <protection locked="0"/>
    </xf>
    <xf numFmtId="3" fontId="5" fillId="0" borderId="53" xfId="0" applyNumberFormat="1" applyFont="1" applyBorder="1" applyAlignment="1" applyProtection="1">
      <alignment vertical="center"/>
      <protection locked="0"/>
    </xf>
    <xf numFmtId="179" fontId="5" fillId="0" borderId="54" xfId="0" applyNumberFormat="1" applyFont="1" applyBorder="1" applyAlignment="1" applyProtection="1">
      <alignment vertical="center"/>
      <protection locked="0"/>
    </xf>
    <xf numFmtId="180" fontId="5" fillId="0" borderId="55" xfId="0" applyNumberFormat="1" applyFont="1" applyBorder="1" applyAlignment="1" applyProtection="1">
      <alignment vertical="center"/>
      <protection locked="0"/>
    </xf>
    <xf numFmtId="180" fontId="5" fillId="0" borderId="27" xfId="0" applyNumberFormat="1" applyFont="1" applyBorder="1" applyAlignment="1" applyProtection="1">
      <alignment vertical="center"/>
      <protection locked="0"/>
    </xf>
    <xf numFmtId="187" fontId="5" fillId="0" borderId="20" xfId="0" applyNumberFormat="1" applyFont="1" applyBorder="1" applyAlignment="1" applyProtection="1">
      <alignment vertical="center"/>
      <protection locked="0"/>
    </xf>
    <xf numFmtId="187" fontId="5" fillId="0" borderId="55" xfId="0" applyNumberFormat="1" applyFont="1" applyBorder="1" applyAlignment="1" applyProtection="1">
      <alignment vertical="center"/>
      <protection locked="0"/>
    </xf>
    <xf numFmtId="3" fontId="4" fillId="0" borderId="20" xfId="0" applyNumberFormat="1" applyFont="1" applyBorder="1" applyAlignment="1" applyProtection="1">
      <alignment vertical="center" shrinkToFit="1"/>
      <protection locked="0"/>
    </xf>
    <xf numFmtId="183" fontId="5" fillId="0" borderId="16" xfId="2" applyNumberFormat="1" applyFont="1" applyFill="1" applyBorder="1" applyAlignment="1" applyProtection="1">
      <alignment vertical="center"/>
      <protection locked="0"/>
    </xf>
    <xf numFmtId="183" fontId="5" fillId="0" borderId="62" xfId="2" applyNumberFormat="1" applyFont="1" applyFill="1" applyBorder="1" applyAlignment="1" applyProtection="1">
      <alignment vertical="center"/>
      <protection locked="0"/>
    </xf>
    <xf numFmtId="183" fontId="5" fillId="0" borderId="36" xfId="2" applyNumberFormat="1" applyFont="1" applyFill="1" applyBorder="1" applyAlignment="1" applyProtection="1">
      <alignment vertical="center"/>
      <protection locked="0"/>
    </xf>
    <xf numFmtId="3" fontId="5" fillId="0" borderId="19" xfId="0" applyNumberFormat="1" applyFont="1" applyBorder="1" applyAlignment="1" applyProtection="1">
      <alignment vertical="center"/>
      <protection locked="0"/>
    </xf>
    <xf numFmtId="3" fontId="5" fillId="0" borderId="63" xfId="0" applyNumberFormat="1" applyFont="1" applyBorder="1" applyAlignment="1" applyProtection="1">
      <alignment vertical="center"/>
      <protection locked="0"/>
    </xf>
    <xf numFmtId="3" fontId="5" fillId="0" borderId="25" xfId="0" applyNumberFormat="1" applyFont="1" applyBorder="1" applyAlignment="1" applyProtection="1">
      <alignment vertical="center"/>
      <protection locked="0"/>
    </xf>
    <xf numFmtId="177" fontId="5" fillId="0" borderId="19" xfId="0" applyNumberFormat="1" applyFont="1" applyBorder="1" applyAlignment="1" applyProtection="1">
      <alignment vertical="center"/>
      <protection locked="0"/>
    </xf>
    <xf numFmtId="182" fontId="5" fillId="0" borderId="30" xfId="0" applyNumberFormat="1" applyFont="1" applyBorder="1" applyAlignment="1" applyProtection="1">
      <alignment vertical="center"/>
      <protection locked="0"/>
    </xf>
    <xf numFmtId="182" fontId="5" fillId="0" borderId="64" xfId="0" applyNumberFormat="1" applyFont="1" applyBorder="1" applyAlignment="1" applyProtection="1">
      <alignment vertical="center"/>
      <protection locked="0"/>
    </xf>
    <xf numFmtId="182" fontId="5" fillId="0" borderId="25" xfId="0" applyNumberFormat="1" applyFont="1" applyBorder="1" applyAlignment="1" applyProtection="1">
      <alignment vertical="center"/>
      <protection locked="0"/>
    </xf>
    <xf numFmtId="178" fontId="5" fillId="0" borderId="63" xfId="0" applyNumberFormat="1" applyFont="1" applyBorder="1" applyAlignment="1" applyProtection="1">
      <alignment vertical="center"/>
      <protection locked="0"/>
    </xf>
    <xf numFmtId="185" fontId="5" fillId="0" borderId="25" xfId="0" applyNumberFormat="1" applyFont="1" applyBorder="1" applyAlignment="1" applyProtection="1">
      <alignment vertical="center"/>
      <protection locked="0"/>
    </xf>
    <xf numFmtId="182" fontId="5" fillId="0" borderId="10" xfId="0" applyNumberFormat="1" applyFont="1" applyBorder="1" applyAlignment="1" applyProtection="1">
      <alignment vertical="center"/>
      <protection locked="0"/>
    </xf>
    <xf numFmtId="182" fontId="5" fillId="0" borderId="54" xfId="0" applyNumberFormat="1" applyFont="1" applyBorder="1" applyAlignment="1" applyProtection="1">
      <alignment vertical="center"/>
      <protection locked="0"/>
    </xf>
    <xf numFmtId="183" fontId="11" fillId="0" borderId="47" xfId="2" applyNumberFormat="1" applyFont="1" applyFill="1" applyBorder="1" applyAlignment="1" applyProtection="1">
      <alignment vertical="center"/>
      <protection locked="0"/>
    </xf>
    <xf numFmtId="183" fontId="11" fillId="0" borderId="2" xfId="2" applyNumberFormat="1" applyFont="1" applyFill="1" applyBorder="1" applyAlignment="1" applyProtection="1">
      <alignment vertical="center"/>
      <protection locked="0"/>
    </xf>
    <xf numFmtId="3" fontId="5" fillId="0" borderId="30" xfId="0" applyNumberFormat="1" applyFont="1" applyBorder="1" applyAlignment="1" applyProtection="1">
      <alignment vertical="center"/>
      <protection locked="0"/>
    </xf>
    <xf numFmtId="3" fontId="5" fillId="0" borderId="64" xfId="0" applyNumberFormat="1" applyFont="1" applyBorder="1" applyAlignment="1" applyProtection="1">
      <alignment vertical="center"/>
      <protection locked="0"/>
    </xf>
    <xf numFmtId="3" fontId="5" fillId="0" borderId="61" xfId="0" applyNumberFormat="1" applyFont="1" applyBorder="1" applyAlignment="1" applyProtection="1">
      <alignment vertical="center"/>
      <protection locked="0"/>
    </xf>
    <xf numFmtId="3" fontId="4" fillId="0" borderId="19" xfId="0" applyNumberFormat="1" applyFont="1" applyBorder="1" applyAlignment="1" applyProtection="1">
      <alignment vertical="center" shrinkToFit="1"/>
      <protection locked="0"/>
    </xf>
    <xf numFmtId="3" fontId="5" fillId="0" borderId="23" xfId="0" applyNumberFormat="1" applyFont="1" applyBorder="1" applyAlignment="1" applyProtection="1">
      <alignment vertical="center"/>
      <protection locked="0"/>
    </xf>
    <xf numFmtId="3" fontId="11" fillId="0" borderId="25" xfId="0" applyNumberFormat="1" applyFont="1" applyBorder="1" applyAlignment="1" applyProtection="1">
      <alignment vertical="center"/>
      <protection locked="0"/>
    </xf>
    <xf numFmtId="179" fontId="5" fillId="0" borderId="60" xfId="0" applyNumberFormat="1" applyFont="1" applyBorder="1" applyAlignment="1" applyProtection="1">
      <alignment vertical="center"/>
      <protection locked="0"/>
    </xf>
    <xf numFmtId="179" fontId="5" fillId="0" borderId="65" xfId="0" applyNumberFormat="1" applyFont="1" applyBorder="1" applyAlignment="1" applyProtection="1">
      <alignment vertical="center"/>
      <protection locked="0"/>
    </xf>
    <xf numFmtId="3" fontId="5" fillId="0" borderId="60" xfId="0" applyNumberFormat="1" applyFont="1" applyBorder="1" applyAlignment="1" applyProtection="1">
      <alignment vertical="center"/>
      <protection locked="0"/>
    </xf>
    <xf numFmtId="180" fontId="5" fillId="0" borderId="23" xfId="0" applyNumberFormat="1" applyFont="1" applyBorder="1" applyAlignment="1" applyProtection="1">
      <alignment vertical="center"/>
      <protection locked="0"/>
    </xf>
    <xf numFmtId="187" fontId="5" fillId="0" borderId="23" xfId="0" applyNumberFormat="1" applyFont="1" applyBorder="1" applyAlignment="1" applyProtection="1">
      <alignment vertical="center"/>
      <protection locked="0"/>
    </xf>
    <xf numFmtId="183" fontId="5" fillId="0" borderId="30" xfId="2" applyNumberFormat="1" applyFont="1" applyFill="1" applyBorder="1" applyAlignment="1" applyProtection="1">
      <alignment vertical="center"/>
      <protection locked="0"/>
    </xf>
    <xf numFmtId="183" fontId="5" fillId="0" borderId="61" xfId="2" applyNumberFormat="1" applyFont="1" applyFill="1" applyBorder="1" applyAlignment="1" applyProtection="1">
      <alignment vertical="center"/>
      <protection locked="0"/>
    </xf>
    <xf numFmtId="183" fontId="5" fillId="0" borderId="25" xfId="2" applyNumberFormat="1" applyFont="1" applyFill="1" applyBorder="1" applyAlignment="1" applyProtection="1">
      <alignment vertical="center"/>
      <protection locked="0"/>
    </xf>
    <xf numFmtId="183" fontId="5" fillId="0" borderId="19" xfId="2" applyNumberFormat="1" applyFont="1" applyFill="1" applyBorder="1" applyAlignment="1" applyProtection="1">
      <alignment vertical="center"/>
      <protection locked="0"/>
    </xf>
    <xf numFmtId="183" fontId="5" fillId="0" borderId="60" xfId="2" applyNumberFormat="1" applyFont="1" applyFill="1" applyBorder="1" applyAlignment="1" applyProtection="1">
      <alignment vertical="center"/>
      <protection locked="0"/>
    </xf>
    <xf numFmtId="183" fontId="11" fillId="0" borderId="30" xfId="2" applyNumberFormat="1" applyFont="1" applyFill="1" applyBorder="1" applyAlignment="1" applyProtection="1">
      <alignment vertical="center"/>
      <protection locked="0"/>
    </xf>
    <xf numFmtId="183" fontId="11" fillId="0" borderId="25" xfId="2" applyNumberFormat="1" applyFont="1" applyFill="1" applyBorder="1" applyAlignment="1" applyProtection="1">
      <alignment vertical="center"/>
      <protection locked="0"/>
    </xf>
    <xf numFmtId="180" fontId="5" fillId="0" borderId="17" xfId="0" applyNumberFormat="1" applyFont="1" applyBorder="1" applyAlignment="1" applyProtection="1">
      <alignment vertical="center"/>
      <protection locked="0"/>
    </xf>
    <xf numFmtId="176" fontId="4" fillId="0" borderId="16" xfId="0" applyNumberFormat="1" applyFont="1" applyBorder="1" applyAlignment="1" applyProtection="1">
      <alignment horizontal="center" vertical="center"/>
      <protection locked="0"/>
    </xf>
    <xf numFmtId="176" fontId="4" fillId="0" borderId="9" xfId="0" applyNumberFormat="1" applyFont="1" applyBorder="1" applyAlignment="1" applyProtection="1">
      <alignment horizontal="center" vertical="center" shrinkToFit="1"/>
      <protection locked="0"/>
    </xf>
    <xf numFmtId="0" fontId="9" fillId="0" borderId="0" xfId="0" applyFont="1"/>
    <xf numFmtId="176" fontId="5" fillId="0" borderId="26" xfId="0" applyNumberFormat="1" applyFont="1" applyBorder="1" applyAlignment="1" applyProtection="1">
      <alignment horizontal="center" vertical="center" shrinkToFit="1"/>
      <protection locked="0"/>
    </xf>
    <xf numFmtId="181" fontId="5" fillId="0" borderId="19" xfId="0" applyNumberFormat="1" applyFont="1" applyBorder="1" applyAlignment="1" applyProtection="1">
      <alignment vertical="center"/>
      <protection locked="0"/>
    </xf>
    <xf numFmtId="181" fontId="5" fillId="0" borderId="3" xfId="0" applyNumberFormat="1" applyFont="1" applyBorder="1" applyAlignment="1" applyProtection="1">
      <alignment vertical="center"/>
      <protection locked="0"/>
    </xf>
    <xf numFmtId="181" fontId="5" fillId="0" borderId="9" xfId="0" applyNumberFormat="1" applyFont="1" applyBorder="1" applyAlignment="1" applyProtection="1">
      <alignment vertical="center"/>
      <protection locked="0"/>
    </xf>
    <xf numFmtId="181" fontId="5" fillId="0" borderId="5" xfId="0" applyNumberFormat="1" applyFont="1" applyBorder="1" applyAlignment="1" applyProtection="1">
      <alignment vertical="center"/>
      <protection locked="0"/>
    </xf>
    <xf numFmtId="181" fontId="5" fillId="0" borderId="1" xfId="0" applyNumberFormat="1" applyFont="1" applyBorder="1" applyAlignment="1" applyProtection="1">
      <alignment vertical="center"/>
      <protection locked="0"/>
    </xf>
    <xf numFmtId="181" fontId="5" fillId="0" borderId="0" xfId="0" applyNumberFormat="1" applyFont="1" applyAlignment="1" applyProtection="1">
      <alignment vertical="center"/>
      <protection locked="0"/>
    </xf>
    <xf numFmtId="181" fontId="5" fillId="0" borderId="27" xfId="0" applyNumberFormat="1" applyFont="1" applyBorder="1" applyAlignment="1" applyProtection="1">
      <alignment vertical="center"/>
      <protection locked="0"/>
    </xf>
    <xf numFmtId="181" fontId="5" fillId="0" borderId="67" xfId="0" applyNumberFormat="1" applyFont="1" applyBorder="1" applyAlignment="1" applyProtection="1">
      <alignment vertical="center"/>
      <protection locked="0"/>
    </xf>
    <xf numFmtId="181" fontId="5" fillId="0" borderId="28" xfId="0" applyNumberFormat="1" applyFont="1" applyBorder="1" applyAlignment="1" applyProtection="1">
      <alignment vertical="center"/>
      <protection locked="0"/>
    </xf>
    <xf numFmtId="181" fontId="5" fillId="0" borderId="14" xfId="0" applyNumberFormat="1" applyFont="1" applyBorder="1" applyAlignment="1" applyProtection="1">
      <alignment horizontal="center" vertical="center"/>
      <protection locked="0"/>
    </xf>
    <xf numFmtId="181" fontId="5" fillId="0" borderId="14" xfId="0" applyNumberFormat="1" applyFont="1" applyBorder="1" applyAlignment="1" applyProtection="1">
      <alignment vertical="center"/>
      <protection locked="0"/>
    </xf>
    <xf numFmtId="181" fontId="5" fillId="0" borderId="16" xfId="0" applyNumberFormat="1" applyFont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3" fontId="5" fillId="0" borderId="31" xfId="0" applyNumberFormat="1" applyFont="1" applyFill="1" applyBorder="1" applyAlignment="1" applyProtection="1">
      <alignment vertical="center"/>
      <protection locked="0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3" fontId="5" fillId="0" borderId="9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Alignment="1" applyProtection="1">
      <alignment vertical="center"/>
      <protection locked="0"/>
    </xf>
    <xf numFmtId="3" fontId="4" fillId="0" borderId="21" xfId="0" applyNumberFormat="1" applyFont="1" applyFill="1" applyBorder="1" applyAlignment="1" applyProtection="1">
      <alignment vertical="center"/>
      <protection locked="0"/>
    </xf>
    <xf numFmtId="3" fontId="5" fillId="0" borderId="67" xfId="0" applyNumberFormat="1" applyFont="1" applyFill="1" applyBorder="1" applyAlignment="1" applyProtection="1">
      <alignment vertical="center"/>
      <protection locked="0"/>
    </xf>
    <xf numFmtId="179" fontId="5" fillId="0" borderId="70" xfId="0" applyNumberFormat="1" applyFont="1" applyFill="1" applyBorder="1" applyAlignment="1" applyProtection="1">
      <alignment vertical="center"/>
      <protection locked="0"/>
    </xf>
    <xf numFmtId="3" fontId="5" fillId="0" borderId="69" xfId="0" applyNumberFormat="1" applyFont="1" applyFill="1" applyBorder="1" applyAlignment="1" applyProtection="1">
      <alignment vertical="center"/>
      <protection locked="0"/>
    </xf>
    <xf numFmtId="180" fontId="5" fillId="0" borderId="68" xfId="0" applyNumberFormat="1" applyFont="1" applyFill="1" applyBorder="1" applyAlignment="1" applyProtection="1">
      <alignment vertical="center"/>
      <protection locked="0"/>
    </xf>
    <xf numFmtId="180" fontId="5" fillId="0" borderId="67" xfId="0" applyNumberFormat="1" applyFont="1" applyFill="1" applyBorder="1" applyAlignment="1" applyProtection="1">
      <alignment vertical="center"/>
      <protection locked="0"/>
    </xf>
    <xf numFmtId="187" fontId="5" fillId="0" borderId="21" xfId="0" applyNumberFormat="1" applyFont="1" applyFill="1" applyBorder="1" applyAlignment="1" applyProtection="1">
      <alignment vertical="center"/>
      <protection locked="0"/>
    </xf>
    <xf numFmtId="187" fontId="5" fillId="0" borderId="68" xfId="0" applyNumberFormat="1" applyFont="1" applyFill="1" applyBorder="1" applyAlignment="1" applyProtection="1">
      <alignment vertical="center"/>
      <protection locked="0"/>
    </xf>
    <xf numFmtId="3" fontId="5" fillId="0" borderId="32" xfId="0" applyNumberFormat="1" applyFont="1" applyFill="1" applyBorder="1" applyAlignment="1" applyProtection="1">
      <alignment vertical="center"/>
      <protection locked="0"/>
    </xf>
    <xf numFmtId="3" fontId="5" fillId="0" borderId="51" xfId="0" applyNumberFormat="1" applyFont="1" applyFill="1" applyBorder="1" applyAlignment="1" applyProtection="1">
      <alignment vertical="center"/>
      <protection locked="0"/>
    </xf>
    <xf numFmtId="3" fontId="5" fillId="0" borderId="8" xfId="0" applyNumberFormat="1" applyFont="1" applyFill="1" applyBorder="1" applyAlignment="1" applyProtection="1">
      <alignment vertical="center"/>
      <protection locked="0"/>
    </xf>
    <xf numFmtId="3" fontId="11" fillId="0" borderId="32" xfId="0" applyNumberFormat="1" applyFont="1" applyFill="1" applyBorder="1" applyAlignment="1" applyProtection="1">
      <alignment vertical="center"/>
      <protection locked="0"/>
    </xf>
    <xf numFmtId="3" fontId="11" fillId="0" borderId="51" xfId="0" applyNumberFormat="1" applyFont="1" applyFill="1" applyBorder="1" applyAlignment="1" applyProtection="1">
      <alignment vertical="center"/>
      <protection locked="0"/>
    </xf>
    <xf numFmtId="3" fontId="11" fillId="0" borderId="8" xfId="0" applyNumberFormat="1" applyFont="1" applyFill="1" applyBorder="1" applyAlignment="1" applyProtection="1">
      <alignment vertical="center"/>
      <protection locked="0"/>
    </xf>
    <xf numFmtId="3" fontId="5" fillId="0" borderId="39" xfId="0" applyNumberFormat="1" applyFont="1" applyBorder="1" applyAlignment="1" applyProtection="1">
      <alignment horizontal="center" vertical="center" shrinkToFit="1"/>
      <protection locked="0"/>
    </xf>
    <xf numFmtId="3" fontId="5" fillId="0" borderId="31" xfId="0" applyNumberFormat="1" applyFont="1" applyBorder="1" applyAlignment="1" applyProtection="1">
      <alignment horizontal="center" vertical="center" shrinkToFit="1"/>
      <protection locked="0"/>
    </xf>
    <xf numFmtId="3" fontId="5" fillId="0" borderId="36" xfId="0" applyNumberFormat="1" applyFont="1" applyBorder="1" applyAlignment="1" applyProtection="1">
      <alignment horizontal="center" vertical="center" shrinkToFit="1"/>
      <protection locked="0"/>
    </xf>
    <xf numFmtId="3" fontId="5" fillId="0" borderId="2" xfId="0" applyNumberFormat="1" applyFont="1" applyBorder="1" applyAlignment="1" applyProtection="1">
      <alignment horizontal="center" vertical="center" shrinkToFit="1"/>
      <protection locked="0"/>
    </xf>
    <xf numFmtId="3" fontId="5" fillId="0" borderId="41" xfId="0" applyNumberFormat="1" applyFont="1" applyBorder="1" applyAlignment="1" applyProtection="1">
      <alignment horizontal="center" vertical="center" shrinkToFit="1"/>
      <protection locked="0"/>
    </xf>
    <xf numFmtId="3" fontId="5" fillId="0" borderId="48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3" fontId="4" fillId="0" borderId="35" xfId="0" applyNumberFormat="1" applyFont="1" applyBorder="1" applyAlignment="1" applyProtection="1">
      <alignment horizontal="center" vertical="center"/>
      <protection locked="0"/>
    </xf>
    <xf numFmtId="3" fontId="4" fillId="0" borderId="38" xfId="0" applyNumberFormat="1" applyFont="1" applyBorder="1" applyAlignment="1" applyProtection="1">
      <alignment horizontal="center" vertical="center"/>
      <protection locked="0"/>
    </xf>
    <xf numFmtId="3" fontId="4" fillId="0" borderId="17" xfId="0" applyNumberFormat="1" applyFont="1" applyBorder="1" applyAlignment="1" applyProtection="1">
      <alignment horizontal="center" vertical="center"/>
      <protection locked="0"/>
    </xf>
    <xf numFmtId="3" fontId="5" fillId="0" borderId="22" xfId="0" applyNumberFormat="1" applyFont="1" applyBorder="1" applyAlignment="1" applyProtection="1">
      <alignment horizontal="left" vertical="top" wrapText="1"/>
      <protection locked="0"/>
    </xf>
    <xf numFmtId="176" fontId="5" fillId="0" borderId="39" xfId="0" applyNumberFormat="1" applyFont="1" applyBorder="1" applyAlignment="1" applyProtection="1">
      <alignment horizontal="center" vertical="center" shrinkToFit="1"/>
      <protection locked="0"/>
    </xf>
    <xf numFmtId="176" fontId="5" fillId="0" borderId="31" xfId="0" applyNumberFormat="1" applyFont="1" applyBorder="1" applyAlignment="1" applyProtection="1">
      <alignment horizontal="center" vertical="center" shrinkToFit="1"/>
      <protection locked="0"/>
    </xf>
    <xf numFmtId="176" fontId="4" fillId="0" borderId="35" xfId="0" applyNumberFormat="1" applyFont="1" applyBorder="1" applyAlignment="1" applyProtection="1">
      <alignment horizontal="center" vertical="center"/>
      <protection locked="0"/>
    </xf>
    <xf numFmtId="176" fontId="4" fillId="0" borderId="17" xfId="0" applyNumberFormat="1" applyFont="1" applyBorder="1" applyAlignment="1" applyProtection="1">
      <alignment horizontal="center" vertical="center"/>
      <protection locked="0"/>
    </xf>
    <xf numFmtId="3" fontId="5" fillId="0" borderId="44" xfId="0" applyNumberFormat="1" applyFont="1" applyBorder="1" applyAlignment="1" applyProtection="1">
      <alignment horizontal="center" vertical="center" shrinkToFit="1"/>
      <protection locked="0"/>
    </xf>
    <xf numFmtId="3" fontId="5" fillId="0" borderId="33" xfId="0" applyNumberFormat="1" applyFont="1" applyBorder="1" applyAlignment="1" applyProtection="1">
      <alignment horizontal="center" vertical="center" shrinkToFit="1"/>
      <protection locked="0"/>
    </xf>
    <xf numFmtId="3" fontId="4" fillId="0" borderId="42" xfId="0" applyNumberFormat="1" applyFont="1" applyBorder="1" applyAlignment="1" applyProtection="1">
      <alignment horizontal="center" vertical="center"/>
      <protection locked="0"/>
    </xf>
    <xf numFmtId="3" fontId="4" fillId="0" borderId="22" xfId="0" applyNumberFormat="1" applyFont="1" applyBorder="1" applyAlignment="1" applyProtection="1">
      <alignment horizontal="center" vertical="center"/>
      <protection locked="0"/>
    </xf>
    <xf numFmtId="3" fontId="4" fillId="0" borderId="66" xfId="0" applyNumberFormat="1" applyFont="1" applyBorder="1" applyAlignment="1" applyProtection="1">
      <alignment horizontal="center" vertical="center"/>
      <protection locked="0"/>
    </xf>
    <xf numFmtId="3" fontId="4" fillId="0" borderId="26" xfId="0" applyNumberFormat="1" applyFont="1" applyBorder="1" applyAlignment="1" applyProtection="1">
      <alignment horizontal="center" vertical="center"/>
      <protection locked="0"/>
    </xf>
    <xf numFmtId="3" fontId="4" fillId="0" borderId="33" xfId="0" applyNumberFormat="1" applyFont="1" applyBorder="1" applyAlignment="1" applyProtection="1">
      <alignment horizontal="center" vertical="center"/>
      <protection locked="0"/>
    </xf>
    <xf numFmtId="3" fontId="4" fillId="0" borderId="7" xfId="0" applyNumberFormat="1" applyFont="1" applyBorder="1" applyAlignment="1" applyProtection="1">
      <alignment horizontal="center" vertical="center"/>
      <protection locked="0"/>
    </xf>
    <xf numFmtId="0" fontId="0" fillId="0" borderId="38" xfId="0" applyBorder="1"/>
    <xf numFmtId="0" fontId="0" fillId="0" borderId="17" xfId="0" applyBorder="1"/>
    <xf numFmtId="3" fontId="5" fillId="0" borderId="42" xfId="0" applyNumberFormat="1" applyFont="1" applyBorder="1" applyAlignment="1" applyProtection="1">
      <alignment horizontal="center" vertical="center" shrinkToFit="1"/>
      <protection locked="0"/>
    </xf>
    <xf numFmtId="3" fontId="5" fillId="0" borderId="62" xfId="0" applyNumberFormat="1" applyFont="1" applyBorder="1" applyAlignment="1" applyProtection="1">
      <alignment horizontal="center" vertical="center" shrinkToFit="1"/>
      <protection locked="0"/>
    </xf>
    <xf numFmtId="3" fontId="5" fillId="0" borderId="9" xfId="0" applyNumberFormat="1" applyFont="1" applyBorder="1" applyAlignment="1" applyProtection="1">
      <alignment horizontal="center" vertical="center" shrinkToFit="1"/>
      <protection locked="0"/>
    </xf>
    <xf numFmtId="3" fontId="5" fillId="0" borderId="47" xfId="0" applyNumberFormat="1" applyFont="1" applyBorder="1" applyAlignment="1" applyProtection="1">
      <alignment horizontal="center" vertical="center" shrinkToFit="1"/>
      <protection locked="0"/>
    </xf>
    <xf numFmtId="3" fontId="5" fillId="0" borderId="71" xfId="0" applyNumberFormat="1" applyFont="1" applyBorder="1" applyAlignment="1" applyProtection="1">
      <alignment horizontal="center" vertical="center" shrinkToFit="1"/>
      <protection locked="0"/>
    </xf>
    <xf numFmtId="3" fontId="5" fillId="0" borderId="46" xfId="0" applyNumberFormat="1" applyFont="1" applyBorder="1" applyAlignment="1" applyProtection="1">
      <alignment horizontal="center" vertical="center" shrinkToFit="1"/>
      <protection locked="0"/>
    </xf>
    <xf numFmtId="3" fontId="5" fillId="0" borderId="66" xfId="0" applyNumberFormat="1" applyFont="1" applyBorder="1" applyAlignment="1" applyProtection="1">
      <alignment horizontal="center" vertical="center" shrinkToFit="1"/>
      <protection locked="0"/>
    </xf>
    <xf numFmtId="3" fontId="5" fillId="0" borderId="4" xfId="0" applyNumberFormat="1" applyFont="1" applyBorder="1" applyAlignment="1" applyProtection="1">
      <alignment horizontal="center" vertical="center" shrinkToFit="1"/>
      <protection locked="0"/>
    </xf>
    <xf numFmtId="3" fontId="5" fillId="0" borderId="35" xfId="0" applyNumberFormat="1" applyFont="1" applyBorder="1" applyAlignment="1" applyProtection="1">
      <alignment horizontal="center" vertical="center" shrinkToFit="1"/>
      <protection locked="0"/>
    </xf>
    <xf numFmtId="3" fontId="5" fillId="0" borderId="38" xfId="0" applyNumberFormat="1" applyFont="1" applyBorder="1" applyAlignment="1" applyProtection="1">
      <alignment horizontal="center" vertical="center" shrinkToFit="1"/>
      <protection locked="0"/>
    </xf>
    <xf numFmtId="3" fontId="5" fillId="0" borderId="17" xfId="0" applyNumberFormat="1" applyFont="1" applyBorder="1" applyAlignment="1" applyProtection="1">
      <alignment horizontal="center" vertical="center" shrinkToFit="1"/>
      <protection locked="0"/>
    </xf>
    <xf numFmtId="3" fontId="7" fillId="0" borderId="46" xfId="0" applyNumberFormat="1" applyFont="1" applyBorder="1" applyAlignment="1" applyProtection="1">
      <alignment horizontal="center" vertical="center"/>
      <protection locked="0"/>
    </xf>
    <xf numFmtId="3" fontId="7" fillId="0" borderId="4" xfId="0" applyNumberFormat="1" applyFont="1" applyBorder="1" applyAlignment="1" applyProtection="1">
      <alignment horizontal="center" vertical="center"/>
      <protection locked="0"/>
    </xf>
    <xf numFmtId="3" fontId="7" fillId="0" borderId="9" xfId="0" applyNumberFormat="1" applyFont="1" applyBorder="1" applyAlignment="1" applyProtection="1">
      <alignment horizontal="center" vertical="center"/>
      <protection locked="0"/>
    </xf>
    <xf numFmtId="3" fontId="7" fillId="0" borderId="47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 shrinkToFit="1"/>
      <protection locked="0"/>
    </xf>
    <xf numFmtId="3" fontId="7" fillId="0" borderId="0" xfId="0" applyNumberFormat="1" applyFont="1" applyAlignment="1" applyProtection="1">
      <alignment horizontal="center" vertical="center"/>
      <protection locked="0"/>
    </xf>
    <xf numFmtId="176" fontId="4" fillId="0" borderId="16" xfId="0" applyNumberFormat="1" applyFont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3" fontId="4" fillId="0" borderId="71" xfId="0" applyNumberFormat="1" applyFont="1" applyBorder="1" applyAlignment="1" applyProtection="1">
      <alignment horizontal="center" vertical="center" shrinkToFit="1"/>
      <protection locked="0"/>
    </xf>
    <xf numFmtId="3" fontId="4" fillId="0" borderId="46" xfId="0" applyNumberFormat="1" applyFont="1" applyBorder="1" applyAlignment="1" applyProtection="1">
      <alignment horizontal="center" vertical="center" shrinkToFit="1"/>
      <protection locked="0"/>
    </xf>
    <xf numFmtId="3" fontId="4" fillId="0" borderId="39" xfId="0" applyNumberFormat="1" applyFont="1" applyBorder="1" applyAlignment="1" applyProtection="1">
      <alignment horizontal="center" vertical="center" shrinkToFit="1"/>
      <protection locked="0"/>
    </xf>
    <xf numFmtId="3" fontId="4" fillId="0" borderId="31" xfId="0" applyNumberFormat="1" applyFont="1" applyBorder="1" applyAlignment="1" applyProtection="1">
      <alignment horizontal="center" vertical="center" shrinkToFit="1"/>
      <protection locked="0"/>
    </xf>
    <xf numFmtId="3" fontId="4" fillId="0" borderId="36" xfId="0" applyNumberFormat="1" applyFont="1" applyBorder="1" applyAlignment="1" applyProtection="1">
      <alignment horizontal="center" vertical="center" shrinkToFit="1"/>
      <protection locked="0"/>
    </xf>
    <xf numFmtId="3" fontId="4" fillId="0" borderId="2" xfId="0" applyNumberFormat="1" applyFont="1" applyBorder="1" applyAlignment="1" applyProtection="1">
      <alignment horizontal="center" vertical="center" shrinkToFit="1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83</xdr:row>
      <xdr:rowOff>111125</xdr:rowOff>
    </xdr:from>
    <xdr:to>
      <xdr:col>32</xdr:col>
      <xdr:colOff>148167</xdr:colOff>
      <xdr:row>86</xdr:row>
      <xdr:rowOff>133350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63500" y="21370925"/>
          <a:ext cx="12590992" cy="5365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「職員」「正規職員」は、任期の定めのない常勤職員、任期付職員、再任用職員、および臨時的任用職員。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「職員」「会計年度任用職員等」の常勤、非常勤の別は、右による。　＜常勤＞１週間当たり実労働時間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31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時間以上　　＜非常勤＞１週間当たり実労働時間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31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時間未満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34</xdr:row>
      <xdr:rowOff>85725</xdr:rowOff>
    </xdr:from>
    <xdr:to>
      <xdr:col>1</xdr:col>
      <xdr:colOff>657225</xdr:colOff>
      <xdr:row>34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47625</xdr:colOff>
      <xdr:row>39</xdr:row>
      <xdr:rowOff>76200</xdr:rowOff>
    </xdr:from>
    <xdr:to>
      <xdr:col>8</xdr:col>
      <xdr:colOff>628650</xdr:colOff>
      <xdr:row>39</xdr:row>
      <xdr:rowOff>485775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47625" y="10039350"/>
          <a:ext cx="6515100" cy="4095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（注）県立図書館の「団体貸出・配本所等」の数値は、市町村において登録されている読書会へのテキスト貸出実績、ふるさと文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　　学巡回文庫、すすめたい１００冊の本の貸出実績を含む。</a:t>
          </a:r>
        </a:p>
      </xdr:txBody>
    </xdr:sp>
    <xdr:clientData/>
  </xdr:twoCellAnchor>
  <xdr:twoCellAnchor>
    <xdr:from>
      <xdr:col>1</xdr:col>
      <xdr:colOff>28575</xdr:colOff>
      <xdr:row>35</xdr:row>
      <xdr:rowOff>85725</xdr:rowOff>
    </xdr:from>
    <xdr:to>
      <xdr:col>1</xdr:col>
      <xdr:colOff>657225</xdr:colOff>
      <xdr:row>35</xdr:row>
      <xdr:rowOff>219075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36</xdr:row>
      <xdr:rowOff>85725</xdr:rowOff>
    </xdr:from>
    <xdr:to>
      <xdr:col>1</xdr:col>
      <xdr:colOff>657225</xdr:colOff>
      <xdr:row>36</xdr:row>
      <xdr:rowOff>219075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37</xdr:row>
      <xdr:rowOff>85725</xdr:rowOff>
    </xdr:from>
    <xdr:to>
      <xdr:col>1</xdr:col>
      <xdr:colOff>657225</xdr:colOff>
      <xdr:row>37</xdr:row>
      <xdr:rowOff>219075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9146" name="右大かっこ 8">
          <a:extLst>
            <a:ext uri="{FF2B5EF4-FFF2-40B4-BE49-F238E27FC236}">
              <a16:creationId xmlns:a16="http://schemas.microsoft.com/office/drawing/2014/main" id="{00000000-0008-0000-0300-0000CA4A0000}"/>
            </a:ext>
          </a:extLst>
        </xdr:cNvPr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1" name="右大かっこ 8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34</xdr:row>
      <xdr:rowOff>85725</xdr:rowOff>
    </xdr:from>
    <xdr:to>
      <xdr:col>1</xdr:col>
      <xdr:colOff>657225</xdr:colOff>
      <xdr:row>34</xdr:row>
      <xdr:rowOff>219075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35</xdr:row>
      <xdr:rowOff>85725</xdr:rowOff>
    </xdr:from>
    <xdr:to>
      <xdr:col>1</xdr:col>
      <xdr:colOff>657225</xdr:colOff>
      <xdr:row>35</xdr:row>
      <xdr:rowOff>219075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 bwMode="auto">
        <a:xfrm>
          <a:off x="1095375" y="89820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36</xdr:row>
      <xdr:rowOff>85725</xdr:rowOff>
    </xdr:from>
    <xdr:to>
      <xdr:col>1</xdr:col>
      <xdr:colOff>657225</xdr:colOff>
      <xdr:row>36</xdr:row>
      <xdr:rowOff>219075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 bwMode="auto">
        <a:xfrm>
          <a:off x="1095375" y="92487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37</xdr:row>
      <xdr:rowOff>85725</xdr:rowOff>
    </xdr:from>
    <xdr:to>
      <xdr:col>1</xdr:col>
      <xdr:colOff>657225</xdr:colOff>
      <xdr:row>37</xdr:row>
      <xdr:rowOff>219075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 bwMode="auto">
        <a:xfrm>
          <a:off x="1095375" y="95154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6" name="右大かっこ 8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48</xdr:row>
      <xdr:rowOff>95250</xdr:rowOff>
    </xdr:from>
    <xdr:to>
      <xdr:col>1</xdr:col>
      <xdr:colOff>104775</xdr:colOff>
      <xdr:row>49</xdr:row>
      <xdr:rowOff>200025</xdr:rowOff>
    </xdr:to>
    <xdr:sp macro="" textlink="">
      <xdr:nvSpPr>
        <xdr:cNvPr id="19" name="右大かっこ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/>
        </xdr:cNvSpPr>
      </xdr:nvSpPr>
      <xdr:spPr bwMode="auto">
        <a:xfrm>
          <a:off x="1114425" y="12325350"/>
          <a:ext cx="57150" cy="371475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"/>
  <sheetViews>
    <sheetView tabSelected="1" view="pageBreakPreview" zoomScaleNormal="100" zoomScaleSheetLayoutView="100" workbookViewId="0">
      <pane ySplit="6" topLeftCell="A49" activePane="bottomLeft" state="frozen"/>
      <selection pane="bottomLeft" activeCell="D57" sqref="D57:G57"/>
    </sheetView>
  </sheetViews>
  <sheetFormatPr defaultRowHeight="13.5" x14ac:dyDescent="0.15"/>
  <cols>
    <col min="1" max="1" width="13.625" customWidth="1"/>
    <col min="2" max="9" width="9.125" customWidth="1"/>
  </cols>
  <sheetData>
    <row r="1" spans="1:9" ht="24" customHeight="1" x14ac:dyDescent="0.15">
      <c r="A1" s="368" t="s">
        <v>171</v>
      </c>
      <c r="B1" s="368"/>
      <c r="C1" s="368"/>
      <c r="D1" s="368"/>
      <c r="E1" s="368"/>
      <c r="F1" s="368"/>
      <c r="G1" s="368"/>
      <c r="H1" s="368"/>
      <c r="I1" s="368"/>
    </row>
    <row r="2" spans="1:9" ht="14.1" customHeight="1" x14ac:dyDescent="0.15">
      <c r="A2" s="34"/>
      <c r="B2" s="34"/>
      <c r="C2" s="35"/>
      <c r="D2" s="34"/>
      <c r="E2" s="34"/>
      <c r="F2" s="34"/>
      <c r="G2" s="34"/>
      <c r="H2" s="34"/>
      <c r="I2" s="34"/>
    </row>
    <row r="3" spans="1:9" x14ac:dyDescent="0.15">
      <c r="A3" s="36"/>
      <c r="B3" s="36" t="s">
        <v>167</v>
      </c>
      <c r="C3" s="327" t="s">
        <v>168</v>
      </c>
      <c r="D3" s="369" t="s">
        <v>209</v>
      </c>
      <c r="E3" s="370"/>
      <c r="F3" s="370"/>
      <c r="G3" s="371"/>
      <c r="H3" s="369" t="s">
        <v>14</v>
      </c>
      <c r="I3" s="371"/>
    </row>
    <row r="4" spans="1:9" x14ac:dyDescent="0.15">
      <c r="A4" s="155" t="s">
        <v>15</v>
      </c>
      <c r="B4" s="37"/>
      <c r="C4" s="328" t="s">
        <v>169</v>
      </c>
      <c r="D4" s="70" t="s">
        <v>175</v>
      </c>
      <c r="E4" s="123" t="s">
        <v>170</v>
      </c>
      <c r="F4" s="366" t="s">
        <v>37</v>
      </c>
      <c r="G4" s="364" t="s">
        <v>38</v>
      </c>
      <c r="H4" s="362" t="s">
        <v>36</v>
      </c>
      <c r="I4" s="364" t="s">
        <v>38</v>
      </c>
    </row>
    <row r="5" spans="1:9" x14ac:dyDescent="0.15">
      <c r="A5" s="22"/>
      <c r="B5" s="37"/>
      <c r="C5" s="329"/>
      <c r="D5" s="69" t="s">
        <v>181</v>
      </c>
      <c r="E5" s="124" t="s">
        <v>181</v>
      </c>
      <c r="F5" s="367"/>
      <c r="G5" s="365"/>
      <c r="H5" s="363"/>
      <c r="I5" s="365"/>
    </row>
    <row r="6" spans="1:9" x14ac:dyDescent="0.15">
      <c r="A6" s="23"/>
      <c r="B6" s="38" t="s">
        <v>166</v>
      </c>
      <c r="C6" s="330" t="s">
        <v>87</v>
      </c>
      <c r="D6" s="60" t="s">
        <v>177</v>
      </c>
      <c r="E6" s="129" t="s">
        <v>178</v>
      </c>
      <c r="F6" s="129" t="s">
        <v>178</v>
      </c>
      <c r="G6" s="61" t="s">
        <v>178</v>
      </c>
      <c r="H6" s="60" t="s">
        <v>176</v>
      </c>
      <c r="I6" s="61" t="s">
        <v>176</v>
      </c>
    </row>
    <row r="7" spans="1:9" ht="21" customHeight="1" x14ac:dyDescent="0.15">
      <c r="A7" s="26" t="s">
        <v>20</v>
      </c>
      <c r="B7" s="295">
        <v>1016323</v>
      </c>
      <c r="C7" s="331">
        <v>239.3</v>
      </c>
      <c r="D7" s="308">
        <v>63266</v>
      </c>
      <c r="E7" s="309">
        <v>147277</v>
      </c>
      <c r="F7" s="309">
        <v>41562</v>
      </c>
      <c r="G7" s="310">
        <v>35200</v>
      </c>
      <c r="H7" s="296">
        <f>E7/B7*1000</f>
        <v>144.91160782546496</v>
      </c>
      <c r="I7" s="297">
        <f>G7/B7*1000</f>
        <v>34.6346584697975</v>
      </c>
    </row>
    <row r="8" spans="1:9" ht="21" customHeight="1" x14ac:dyDescent="0.15">
      <c r="A8" s="22" t="s">
        <v>137</v>
      </c>
      <c r="B8" s="7"/>
      <c r="C8" s="332"/>
      <c r="D8" s="50"/>
      <c r="E8" s="152"/>
      <c r="F8" s="152"/>
      <c r="G8" s="96"/>
      <c r="H8" s="47"/>
      <c r="I8" s="5"/>
    </row>
    <row r="9" spans="1:9" ht="21" customHeight="1" x14ac:dyDescent="0.15">
      <c r="A9" s="22" t="s">
        <v>24</v>
      </c>
      <c r="B9" s="7"/>
      <c r="C9" s="332"/>
      <c r="D9" s="50"/>
      <c r="E9" s="152"/>
      <c r="F9" s="152"/>
      <c r="G9" s="96"/>
      <c r="H9" s="50"/>
      <c r="I9" s="5"/>
    </row>
    <row r="10" spans="1:9" ht="21" customHeight="1" x14ac:dyDescent="0.15">
      <c r="A10" s="22" t="s">
        <v>25</v>
      </c>
      <c r="B10" s="7"/>
      <c r="C10" s="332"/>
      <c r="D10" s="50"/>
      <c r="E10" s="152"/>
      <c r="F10" s="152"/>
      <c r="G10" s="96"/>
      <c r="H10" s="50"/>
      <c r="I10" s="5"/>
    </row>
    <row r="11" spans="1:9" ht="21" customHeight="1" x14ac:dyDescent="0.15">
      <c r="A11" s="22" t="s">
        <v>26</v>
      </c>
      <c r="B11" s="7"/>
      <c r="C11" s="332"/>
      <c r="D11" s="50"/>
      <c r="E11" s="152"/>
      <c r="F11" s="152"/>
      <c r="G11" s="96"/>
      <c r="H11" s="50"/>
      <c r="I11" s="5"/>
    </row>
    <row r="12" spans="1:9" ht="21" customHeight="1" x14ac:dyDescent="0.15">
      <c r="A12" s="22" t="s">
        <v>27</v>
      </c>
      <c r="B12" s="7"/>
      <c r="C12" s="332"/>
      <c r="D12" s="50"/>
      <c r="E12" s="152"/>
      <c r="F12" s="152"/>
      <c r="G12" s="96"/>
      <c r="H12" s="50"/>
      <c r="I12" s="5"/>
    </row>
    <row r="13" spans="1:9" ht="21" customHeight="1" x14ac:dyDescent="0.15">
      <c r="A13" s="22" t="s">
        <v>17</v>
      </c>
      <c r="B13" s="7"/>
      <c r="C13" s="332"/>
      <c r="D13" s="50"/>
      <c r="E13" s="152"/>
      <c r="F13" s="152"/>
      <c r="G13" s="96"/>
      <c r="H13" s="50"/>
      <c r="I13" s="5"/>
    </row>
    <row r="14" spans="1:9" ht="21" customHeight="1" x14ac:dyDescent="0.15">
      <c r="A14" s="22" t="s">
        <v>28</v>
      </c>
      <c r="B14" s="7"/>
      <c r="C14" s="332"/>
      <c r="D14" s="50"/>
      <c r="E14" s="152"/>
      <c r="F14" s="152"/>
      <c r="G14" s="96"/>
      <c r="H14" s="50"/>
      <c r="I14" s="5"/>
    </row>
    <row r="15" spans="1:9" ht="21" customHeight="1" x14ac:dyDescent="0.15">
      <c r="A15" s="22" t="s">
        <v>29</v>
      </c>
      <c r="B15" s="7"/>
      <c r="C15" s="332"/>
      <c r="D15" s="50"/>
      <c r="E15" s="152"/>
      <c r="F15" s="152"/>
      <c r="G15" s="96"/>
      <c r="H15" s="50"/>
      <c r="I15" s="5"/>
    </row>
    <row r="16" spans="1:9" ht="21" customHeight="1" x14ac:dyDescent="0.15">
      <c r="A16" s="22" t="s">
        <v>18</v>
      </c>
      <c r="B16" s="7"/>
      <c r="C16" s="332"/>
      <c r="D16" s="50"/>
      <c r="E16" s="152"/>
      <c r="F16" s="152"/>
      <c r="G16" s="96"/>
      <c r="H16" s="50"/>
      <c r="I16" s="5"/>
    </row>
    <row r="17" spans="1:9" ht="21" customHeight="1" x14ac:dyDescent="0.15">
      <c r="A17" s="22" t="s">
        <v>30</v>
      </c>
      <c r="B17" s="7"/>
      <c r="C17" s="332"/>
      <c r="D17" s="50"/>
      <c r="E17" s="152"/>
      <c r="F17" s="152"/>
      <c r="G17" s="96"/>
      <c r="H17" s="50"/>
      <c r="I17" s="5"/>
    </row>
    <row r="18" spans="1:9" ht="21" customHeight="1" x14ac:dyDescent="0.15">
      <c r="A18" s="22" t="s">
        <v>22</v>
      </c>
      <c r="B18" s="7"/>
      <c r="C18" s="332"/>
      <c r="D18" s="50"/>
      <c r="E18" s="152"/>
      <c r="F18" s="152"/>
      <c r="G18" s="96"/>
      <c r="H18" s="50"/>
      <c r="I18" s="5"/>
    </row>
    <row r="19" spans="1:9" ht="21" customHeight="1" x14ac:dyDescent="0.15">
      <c r="A19" s="22" t="s">
        <v>31</v>
      </c>
      <c r="B19" s="7"/>
      <c r="C19" s="332"/>
      <c r="D19" s="50"/>
      <c r="E19" s="152"/>
      <c r="F19" s="152"/>
      <c r="G19" s="96"/>
      <c r="H19" s="50"/>
      <c r="I19" s="5"/>
    </row>
    <row r="20" spans="1:9" ht="21" customHeight="1" x14ac:dyDescent="0.15">
      <c r="A20" s="22" t="s">
        <v>32</v>
      </c>
      <c r="B20" s="7"/>
      <c r="C20" s="332"/>
      <c r="D20" s="50"/>
      <c r="E20" s="152"/>
      <c r="F20" s="152"/>
      <c r="G20" s="96"/>
      <c r="H20" s="50"/>
      <c r="I20" s="5"/>
    </row>
    <row r="21" spans="1:9" ht="21" customHeight="1" x14ac:dyDescent="0.15">
      <c r="A21" s="22" t="s">
        <v>23</v>
      </c>
      <c r="B21" s="7"/>
      <c r="C21" s="332"/>
      <c r="D21" s="50"/>
      <c r="E21" s="152"/>
      <c r="F21" s="152"/>
      <c r="G21" s="96"/>
      <c r="H21" s="50"/>
      <c r="I21" s="5"/>
    </row>
    <row r="22" spans="1:9" ht="21" customHeight="1" x14ac:dyDescent="0.15">
      <c r="A22" s="22" t="s">
        <v>33</v>
      </c>
      <c r="B22" s="7"/>
      <c r="C22" s="332"/>
      <c r="D22" s="50"/>
      <c r="E22" s="152"/>
      <c r="F22" s="152"/>
      <c r="G22" s="96"/>
      <c r="H22" s="50"/>
      <c r="I22" s="5"/>
    </row>
    <row r="23" spans="1:9" ht="21" customHeight="1" x14ac:dyDescent="0.15">
      <c r="A23" s="22" t="s">
        <v>34</v>
      </c>
      <c r="B23" s="7"/>
      <c r="C23" s="332"/>
      <c r="D23" s="50"/>
      <c r="E23" s="152"/>
      <c r="F23" s="152"/>
      <c r="G23" s="96"/>
      <c r="H23" s="50"/>
      <c r="I23" s="5"/>
    </row>
    <row r="24" spans="1:9" ht="21" customHeight="1" x14ac:dyDescent="0.15">
      <c r="A24" s="6" t="s">
        <v>200</v>
      </c>
      <c r="B24" s="7"/>
      <c r="C24" s="332"/>
      <c r="D24" s="50"/>
      <c r="E24" s="10"/>
      <c r="F24" s="152"/>
      <c r="G24" s="5"/>
      <c r="H24" s="10"/>
      <c r="I24" s="5"/>
    </row>
    <row r="25" spans="1:9" ht="21" customHeight="1" x14ac:dyDescent="0.15">
      <c r="A25" s="6" t="s">
        <v>201</v>
      </c>
      <c r="B25" s="7"/>
      <c r="C25" s="332"/>
      <c r="D25" s="50"/>
      <c r="E25" s="10"/>
      <c r="F25" s="152"/>
      <c r="G25" s="5"/>
      <c r="H25" s="10"/>
      <c r="I25" s="5"/>
    </row>
    <row r="26" spans="1:9" ht="21" customHeight="1" x14ac:dyDescent="0.15">
      <c r="A26" s="6" t="s">
        <v>138</v>
      </c>
      <c r="B26" s="7"/>
      <c r="C26" s="332"/>
      <c r="D26" s="50"/>
      <c r="E26" s="10"/>
      <c r="F26" s="152"/>
      <c r="G26" s="5"/>
      <c r="H26" s="10"/>
      <c r="I26" s="5"/>
    </row>
    <row r="27" spans="1:9" ht="21" customHeight="1" x14ac:dyDescent="0.15">
      <c r="A27" s="22" t="s">
        <v>139</v>
      </c>
      <c r="B27" s="7"/>
      <c r="C27" s="332"/>
      <c r="D27" s="50"/>
      <c r="E27" s="10"/>
      <c r="F27" s="152"/>
      <c r="G27" s="5"/>
      <c r="H27" s="10"/>
      <c r="I27" s="5"/>
    </row>
    <row r="28" spans="1:9" ht="21" customHeight="1" x14ac:dyDescent="0.15">
      <c r="A28" s="6" t="s">
        <v>140</v>
      </c>
      <c r="B28" s="7"/>
      <c r="C28" s="332"/>
      <c r="D28" s="50"/>
      <c r="E28" s="10"/>
      <c r="F28" s="152"/>
      <c r="G28" s="5"/>
      <c r="H28" s="10"/>
      <c r="I28" s="5"/>
    </row>
    <row r="29" spans="1:9" ht="21" customHeight="1" x14ac:dyDescent="0.15">
      <c r="A29" s="22" t="s">
        <v>146</v>
      </c>
      <c r="B29" s="7"/>
      <c r="C29" s="332"/>
      <c r="D29" s="50"/>
      <c r="E29" s="10"/>
      <c r="F29" s="152"/>
      <c r="G29" s="5"/>
      <c r="H29" s="10"/>
      <c r="I29" s="5"/>
    </row>
    <row r="30" spans="1:9" ht="21" customHeight="1" x14ac:dyDescent="0.15">
      <c r="A30" s="22" t="s">
        <v>141</v>
      </c>
      <c r="B30" s="7"/>
      <c r="C30" s="332"/>
      <c r="D30" s="50"/>
      <c r="E30" s="10"/>
      <c r="F30" s="152"/>
      <c r="G30" s="5"/>
      <c r="H30" s="10"/>
      <c r="I30" s="5"/>
    </row>
    <row r="31" spans="1:9" ht="21" customHeight="1" x14ac:dyDescent="0.15">
      <c r="A31" s="22" t="s">
        <v>142</v>
      </c>
      <c r="B31" s="7"/>
      <c r="C31" s="332"/>
      <c r="D31" s="50"/>
      <c r="E31" s="10"/>
      <c r="F31" s="152"/>
      <c r="G31" s="5"/>
      <c r="H31" s="10"/>
      <c r="I31" s="5"/>
    </row>
    <row r="32" spans="1:9" ht="21" customHeight="1" x14ac:dyDescent="0.15">
      <c r="A32" s="22" t="s">
        <v>143</v>
      </c>
      <c r="B32" s="7"/>
      <c r="C32" s="333"/>
      <c r="D32" s="50"/>
      <c r="E32" s="10"/>
      <c r="F32" s="152"/>
      <c r="G32" s="5"/>
      <c r="H32" s="10"/>
      <c r="I32" s="5"/>
    </row>
    <row r="33" spans="1:9" ht="21" customHeight="1" x14ac:dyDescent="0.15">
      <c r="A33" s="8" t="s">
        <v>149</v>
      </c>
      <c r="B33" s="39">
        <v>409097</v>
      </c>
      <c r="C33" s="334">
        <v>329.5</v>
      </c>
      <c r="D33" s="54">
        <v>16726</v>
      </c>
      <c r="E33" s="153">
        <v>790465</v>
      </c>
      <c r="F33" s="153">
        <v>82817</v>
      </c>
      <c r="G33" s="17">
        <v>73000</v>
      </c>
      <c r="H33" s="54">
        <f>E33/B33*1000</f>
        <v>1932.219009183641</v>
      </c>
      <c r="I33" s="18">
        <f>G33/B33*1000</f>
        <v>178.44178764449507</v>
      </c>
    </row>
    <row r="34" spans="1:9" ht="21" customHeight="1" x14ac:dyDescent="0.15">
      <c r="A34" s="22" t="s">
        <v>19</v>
      </c>
      <c r="B34" s="7"/>
      <c r="C34" s="332"/>
      <c r="D34" s="50"/>
      <c r="E34" s="152"/>
      <c r="F34" s="152"/>
      <c r="G34" s="96"/>
      <c r="H34" s="47"/>
      <c r="I34" s="5"/>
    </row>
    <row r="35" spans="1:9" ht="21" customHeight="1" x14ac:dyDescent="0.15">
      <c r="A35" s="22" t="s">
        <v>35</v>
      </c>
      <c r="B35" s="7"/>
      <c r="C35" s="332"/>
      <c r="D35" s="50"/>
      <c r="E35" s="152"/>
      <c r="F35" s="152"/>
      <c r="G35" s="96"/>
      <c r="H35" s="50"/>
      <c r="I35" s="5"/>
    </row>
    <row r="36" spans="1:9" ht="21" customHeight="1" x14ac:dyDescent="0.15">
      <c r="A36" s="22" t="s">
        <v>128</v>
      </c>
      <c r="B36" s="10"/>
      <c r="C36" s="332"/>
      <c r="D36" s="216"/>
      <c r="E36" s="152"/>
      <c r="F36" s="152"/>
      <c r="G36" s="5"/>
      <c r="H36" s="47"/>
      <c r="I36" s="5"/>
    </row>
    <row r="37" spans="1:9" ht="21" customHeight="1" x14ac:dyDescent="0.15">
      <c r="A37" s="22" t="s">
        <v>129</v>
      </c>
      <c r="B37" s="7"/>
      <c r="C37" s="332"/>
      <c r="D37" s="50"/>
      <c r="E37" s="152"/>
      <c r="F37" s="152"/>
      <c r="G37" s="96"/>
      <c r="H37" s="50"/>
      <c r="I37" s="5"/>
    </row>
    <row r="38" spans="1:9" ht="21" customHeight="1" x14ac:dyDescent="0.15">
      <c r="A38" s="22" t="s">
        <v>130</v>
      </c>
      <c r="B38" s="7"/>
      <c r="C38" s="332"/>
      <c r="D38" s="50"/>
      <c r="E38" s="152"/>
      <c r="F38" s="152"/>
      <c r="G38" s="96"/>
      <c r="H38" s="50"/>
      <c r="I38" s="5"/>
    </row>
    <row r="39" spans="1:9" ht="21" customHeight="1" x14ac:dyDescent="0.15">
      <c r="A39" s="3" t="s">
        <v>150</v>
      </c>
      <c r="B39" s="11">
        <v>163449</v>
      </c>
      <c r="C39" s="335">
        <v>779.9</v>
      </c>
      <c r="D39" s="56">
        <v>6890</v>
      </c>
      <c r="E39" s="154">
        <v>341937</v>
      </c>
      <c r="F39" s="154">
        <v>27500</v>
      </c>
      <c r="G39" s="87">
        <v>21993</v>
      </c>
      <c r="H39" s="64">
        <f>E39/B39*1000</f>
        <v>2092.0103518528713</v>
      </c>
      <c r="I39" s="9">
        <f>G39/B39*1000</f>
        <v>134.55573298092983</v>
      </c>
    </row>
    <row r="40" spans="1:9" ht="24.95" customHeight="1" x14ac:dyDescent="0.15">
      <c r="A40" s="372" t="s">
        <v>210</v>
      </c>
      <c r="B40" s="372"/>
      <c r="C40" s="372"/>
      <c r="D40" s="372"/>
      <c r="E40" s="372"/>
      <c r="F40" s="372"/>
      <c r="G40" s="372"/>
      <c r="H40" s="372"/>
      <c r="I40" s="372"/>
    </row>
    <row r="41" spans="1:9" ht="18" customHeight="1" x14ac:dyDescent="0.15">
      <c r="A41" s="2"/>
      <c r="B41" s="2"/>
      <c r="C41" s="2"/>
      <c r="D41" s="2"/>
      <c r="E41" s="2"/>
      <c r="F41" s="2"/>
      <c r="G41" s="31"/>
      <c r="H41" s="31"/>
      <c r="I41" s="31"/>
    </row>
    <row r="42" spans="1:9" x14ac:dyDescent="0.15">
      <c r="A42" s="36"/>
      <c r="B42" s="36" t="s">
        <v>167</v>
      </c>
      <c r="C42" s="327" t="s">
        <v>168</v>
      </c>
      <c r="D42" s="369" t="s">
        <v>209</v>
      </c>
      <c r="E42" s="370"/>
      <c r="F42" s="370"/>
      <c r="G42" s="371"/>
      <c r="H42" s="369" t="s">
        <v>14</v>
      </c>
      <c r="I42" s="371"/>
    </row>
    <row r="43" spans="1:9" x14ac:dyDescent="0.15">
      <c r="A43" s="155" t="s">
        <v>15</v>
      </c>
      <c r="B43" s="37"/>
      <c r="C43" s="328" t="s">
        <v>169</v>
      </c>
      <c r="D43" s="70" t="s">
        <v>175</v>
      </c>
      <c r="E43" s="123" t="s">
        <v>170</v>
      </c>
      <c r="F43" s="366" t="s">
        <v>37</v>
      </c>
      <c r="G43" s="364" t="s">
        <v>38</v>
      </c>
      <c r="H43" s="362" t="s">
        <v>36</v>
      </c>
      <c r="I43" s="364" t="s">
        <v>38</v>
      </c>
    </row>
    <row r="44" spans="1:9" x14ac:dyDescent="0.15">
      <c r="A44" s="22"/>
      <c r="B44" s="37"/>
      <c r="C44" s="329"/>
      <c r="D44" s="69" t="s">
        <v>181</v>
      </c>
      <c r="E44" s="124" t="s">
        <v>181</v>
      </c>
      <c r="F44" s="367"/>
      <c r="G44" s="365"/>
      <c r="H44" s="363"/>
      <c r="I44" s="365"/>
    </row>
    <row r="45" spans="1:9" x14ac:dyDescent="0.15">
      <c r="A45" s="23"/>
      <c r="B45" s="38" t="s">
        <v>166</v>
      </c>
      <c r="C45" s="330" t="s">
        <v>87</v>
      </c>
      <c r="D45" s="60" t="s">
        <v>177</v>
      </c>
      <c r="E45" s="129" t="s">
        <v>178</v>
      </c>
      <c r="F45" s="129" t="s">
        <v>178</v>
      </c>
      <c r="G45" s="61" t="s">
        <v>178</v>
      </c>
      <c r="H45" s="60" t="s">
        <v>176</v>
      </c>
      <c r="I45" s="61" t="s">
        <v>176</v>
      </c>
    </row>
    <row r="46" spans="1:9" ht="21" customHeight="1" x14ac:dyDescent="0.15">
      <c r="A46" s="156" t="s">
        <v>0</v>
      </c>
      <c r="B46" s="40">
        <v>39270</v>
      </c>
      <c r="C46" s="336">
        <v>195.8</v>
      </c>
      <c r="D46" s="50">
        <v>1837</v>
      </c>
      <c r="E46" s="152">
        <v>100574</v>
      </c>
      <c r="F46" s="152">
        <v>11511</v>
      </c>
      <c r="G46" s="5">
        <v>9550</v>
      </c>
      <c r="H46" s="47">
        <f>E46/B46*1000</f>
        <v>2561.0898905016552</v>
      </c>
      <c r="I46" s="5">
        <f>G46/B46*1000</f>
        <v>243.18818436465494</v>
      </c>
    </row>
    <row r="47" spans="1:9" ht="21" customHeight="1" x14ac:dyDescent="0.15">
      <c r="A47" s="157" t="s">
        <v>1</v>
      </c>
      <c r="B47" s="41">
        <v>42167</v>
      </c>
      <c r="C47" s="337">
        <v>182.9</v>
      </c>
      <c r="D47" s="217">
        <v>2348</v>
      </c>
      <c r="E47" s="218">
        <v>63719</v>
      </c>
      <c r="F47" s="218">
        <v>13215</v>
      </c>
      <c r="G47" s="15">
        <v>10899</v>
      </c>
      <c r="H47" s="46">
        <f>E47/B47*1000</f>
        <v>1511.1105841060546</v>
      </c>
      <c r="I47" s="15">
        <f>G47/B47*1000</f>
        <v>258.47226504138308</v>
      </c>
    </row>
    <row r="48" spans="1:9" ht="21" customHeight="1" x14ac:dyDescent="0.15">
      <c r="A48" s="270" t="s">
        <v>2</v>
      </c>
      <c r="B48" s="225"/>
      <c r="C48" s="338"/>
      <c r="D48" s="228"/>
      <c r="E48" s="271"/>
      <c r="F48" s="271"/>
      <c r="G48" s="222"/>
      <c r="H48" s="221"/>
      <c r="I48" s="222"/>
    </row>
    <row r="49" spans="1:9" ht="21" customHeight="1" x14ac:dyDescent="0.15">
      <c r="A49" s="269" t="s">
        <v>204</v>
      </c>
      <c r="B49" s="40"/>
      <c r="C49" s="336"/>
      <c r="D49" s="50"/>
      <c r="E49" s="152"/>
      <c r="F49" s="152"/>
      <c r="G49" s="5"/>
      <c r="H49" s="47"/>
      <c r="I49" s="5"/>
    </row>
    <row r="50" spans="1:9" ht="21" customHeight="1" x14ac:dyDescent="0.15">
      <c r="A50" s="16" t="s">
        <v>202</v>
      </c>
      <c r="B50" s="39">
        <v>32159</v>
      </c>
      <c r="C50" s="339">
        <v>588.79999999999995</v>
      </c>
      <c r="D50" s="53">
        <v>1257</v>
      </c>
      <c r="E50" s="153">
        <v>90334</v>
      </c>
      <c r="F50" s="153">
        <v>8020</v>
      </c>
      <c r="G50" s="18">
        <v>6341</v>
      </c>
      <c r="H50" s="54">
        <f>E50/B50*1000</f>
        <v>2808.9803787431201</v>
      </c>
      <c r="I50" s="18">
        <f>G50/B50*1000</f>
        <v>197.17652912093035</v>
      </c>
    </row>
    <row r="51" spans="1:9" ht="21" customHeight="1" x14ac:dyDescent="0.15">
      <c r="A51" s="156" t="s">
        <v>3</v>
      </c>
      <c r="B51" s="40"/>
      <c r="C51" s="336"/>
      <c r="D51" s="50"/>
      <c r="E51" s="152"/>
      <c r="F51" s="152"/>
      <c r="G51" s="5"/>
      <c r="H51" s="47"/>
      <c r="I51" s="158"/>
    </row>
    <row r="52" spans="1:9" ht="21" customHeight="1" x14ac:dyDescent="0.15">
      <c r="A52" s="156" t="s">
        <v>133</v>
      </c>
      <c r="B52" s="40"/>
      <c r="C52" s="336"/>
      <c r="D52" s="50"/>
      <c r="E52" s="152"/>
      <c r="F52" s="152"/>
      <c r="G52" s="5"/>
      <c r="H52" s="10"/>
      <c r="I52" s="5"/>
    </row>
    <row r="53" spans="1:9" ht="21" customHeight="1" x14ac:dyDescent="0.15">
      <c r="A53" s="16" t="s">
        <v>158</v>
      </c>
      <c r="B53" s="39">
        <v>38990</v>
      </c>
      <c r="C53" s="339">
        <v>91.5</v>
      </c>
      <c r="D53" s="53">
        <v>2187</v>
      </c>
      <c r="E53" s="153">
        <v>135262</v>
      </c>
      <c r="F53" s="153">
        <v>16795</v>
      </c>
      <c r="G53" s="18">
        <v>15000</v>
      </c>
      <c r="H53" s="54">
        <f>E53/B53*1000</f>
        <v>3469.1459348550911</v>
      </c>
      <c r="I53" s="18">
        <f>G53/B53*1000</f>
        <v>384.71402923826622</v>
      </c>
    </row>
    <row r="54" spans="1:9" ht="21" customHeight="1" x14ac:dyDescent="0.15">
      <c r="A54" s="156" t="s">
        <v>39</v>
      </c>
      <c r="B54" s="40"/>
      <c r="C54" s="336"/>
      <c r="D54" s="50"/>
      <c r="E54" s="152"/>
      <c r="F54" s="152"/>
      <c r="G54" s="5"/>
      <c r="I54" s="68"/>
    </row>
    <row r="55" spans="1:9" ht="21" customHeight="1" x14ac:dyDescent="0.15">
      <c r="A55" s="156" t="s">
        <v>42</v>
      </c>
      <c r="B55" s="40"/>
      <c r="C55" s="336"/>
      <c r="D55" s="50"/>
      <c r="E55" s="152"/>
      <c r="F55" s="152"/>
      <c r="G55" s="5"/>
      <c r="H55" s="10"/>
      <c r="I55" s="5"/>
    </row>
    <row r="56" spans="1:9" ht="21" customHeight="1" x14ac:dyDescent="0.15">
      <c r="A56" s="16" t="s">
        <v>159</v>
      </c>
      <c r="B56" s="39">
        <v>47443</v>
      </c>
      <c r="C56" s="339">
        <v>373.5</v>
      </c>
      <c r="D56" s="53">
        <v>2294</v>
      </c>
      <c r="E56" s="153">
        <v>124694</v>
      </c>
      <c r="F56" s="153">
        <v>12639</v>
      </c>
      <c r="G56" s="18">
        <v>10000</v>
      </c>
      <c r="H56" s="54">
        <f>E56/B56*1000</f>
        <v>2628.2907910545287</v>
      </c>
      <c r="I56" s="18">
        <f>G56/B56*1000</f>
        <v>210.77925089054233</v>
      </c>
    </row>
    <row r="57" spans="1:9" ht="21" customHeight="1" x14ac:dyDescent="0.15">
      <c r="A57" s="27" t="s">
        <v>21</v>
      </c>
      <c r="B57" s="39">
        <v>28138</v>
      </c>
      <c r="C57" s="339">
        <v>209.9</v>
      </c>
      <c r="D57" s="359">
        <v>1343</v>
      </c>
      <c r="E57" s="360">
        <v>68066</v>
      </c>
      <c r="F57" s="360">
        <v>7643</v>
      </c>
      <c r="G57" s="361">
        <v>6450</v>
      </c>
      <c r="H57" s="54">
        <f>E57/B57*1000</f>
        <v>2419.0063259648873</v>
      </c>
      <c r="I57" s="18">
        <f>G57/B57*1000</f>
        <v>229.22737934465849</v>
      </c>
    </row>
    <row r="58" spans="1:9" ht="21" customHeight="1" x14ac:dyDescent="0.15">
      <c r="A58" s="156" t="s">
        <v>145</v>
      </c>
      <c r="B58" s="40"/>
      <c r="C58" s="336"/>
      <c r="D58" s="50"/>
      <c r="E58" s="152"/>
      <c r="F58" s="152"/>
      <c r="G58" s="5"/>
      <c r="H58" s="159"/>
      <c r="I58" s="68"/>
    </row>
    <row r="59" spans="1:9" ht="21" customHeight="1" x14ac:dyDescent="0.15">
      <c r="A59" s="156" t="s">
        <v>164</v>
      </c>
      <c r="B59" s="40"/>
      <c r="C59" s="336"/>
      <c r="D59" s="50"/>
      <c r="E59" s="152"/>
      <c r="F59" s="152"/>
      <c r="G59" s="5"/>
      <c r="H59" s="10"/>
      <c r="I59" s="5"/>
    </row>
    <row r="60" spans="1:9" ht="21" customHeight="1" x14ac:dyDescent="0.15">
      <c r="A60" s="156" t="s">
        <v>135</v>
      </c>
      <c r="B60" s="40"/>
      <c r="C60" s="336"/>
      <c r="D60" s="50"/>
      <c r="E60" s="152"/>
      <c r="F60" s="152"/>
      <c r="G60" s="5"/>
      <c r="H60" s="10"/>
      <c r="I60" s="5"/>
    </row>
    <row r="61" spans="1:9" ht="21" customHeight="1" x14ac:dyDescent="0.15">
      <c r="A61" s="156" t="s">
        <v>134</v>
      </c>
      <c r="B61" s="40"/>
      <c r="C61" s="336"/>
      <c r="D61" s="50"/>
      <c r="E61" s="152"/>
      <c r="F61" s="152"/>
      <c r="G61" s="5"/>
      <c r="H61" s="10"/>
      <c r="I61" s="5"/>
    </row>
    <row r="62" spans="1:9" ht="21" customHeight="1" x14ac:dyDescent="0.15">
      <c r="A62" s="156" t="s">
        <v>40</v>
      </c>
      <c r="B62" s="40"/>
      <c r="C62" s="336"/>
      <c r="D62" s="50"/>
      <c r="E62" s="152"/>
      <c r="F62" s="152"/>
      <c r="G62" s="5"/>
      <c r="H62" s="10"/>
      <c r="I62" s="5"/>
    </row>
    <row r="63" spans="1:9" ht="21" customHeight="1" x14ac:dyDescent="0.15">
      <c r="A63" s="16" t="s">
        <v>152</v>
      </c>
      <c r="B63" s="39">
        <v>46239</v>
      </c>
      <c r="C63" s="339">
        <v>69.2</v>
      </c>
      <c r="D63" s="356">
        <v>3313</v>
      </c>
      <c r="E63" s="357">
        <v>410256</v>
      </c>
      <c r="F63" s="357">
        <v>20769</v>
      </c>
      <c r="G63" s="358">
        <v>14664</v>
      </c>
      <c r="H63" s="54">
        <f>E63/B63*1000</f>
        <v>8872.5102186465974</v>
      </c>
      <c r="I63" s="18">
        <f>G63/B63*1000</f>
        <v>317.13488613508076</v>
      </c>
    </row>
    <row r="64" spans="1:9" ht="21" customHeight="1" x14ac:dyDescent="0.15">
      <c r="A64" s="156" t="s">
        <v>144</v>
      </c>
      <c r="B64" s="40"/>
      <c r="C64" s="336"/>
      <c r="D64" s="50"/>
      <c r="E64" s="152"/>
      <c r="F64" s="152"/>
      <c r="G64" s="5"/>
      <c r="H64" s="47"/>
      <c r="I64" s="5"/>
    </row>
    <row r="65" spans="1:9" ht="21" customHeight="1" x14ac:dyDescent="0.15">
      <c r="A65" s="156" t="s">
        <v>131</v>
      </c>
      <c r="B65" s="40"/>
      <c r="C65" s="336"/>
      <c r="D65" s="50"/>
      <c r="E65" s="152"/>
      <c r="F65" s="152"/>
      <c r="G65" s="5"/>
      <c r="H65" s="10"/>
      <c r="I65" s="5"/>
    </row>
    <row r="66" spans="1:9" ht="21" customHeight="1" x14ac:dyDescent="0.15">
      <c r="A66" s="156" t="s">
        <v>132</v>
      </c>
      <c r="B66" s="40"/>
      <c r="C66" s="336"/>
      <c r="D66" s="50"/>
      <c r="E66" s="152"/>
      <c r="F66" s="152"/>
      <c r="G66" s="5"/>
      <c r="H66" s="10"/>
      <c r="I66" s="5"/>
    </row>
    <row r="67" spans="1:9" ht="21" customHeight="1" x14ac:dyDescent="0.15">
      <c r="A67" s="156" t="s">
        <v>136</v>
      </c>
      <c r="B67" s="40"/>
      <c r="C67" s="336"/>
      <c r="D67" s="50"/>
      <c r="E67" s="152"/>
      <c r="F67" s="152"/>
      <c r="G67" s="5"/>
      <c r="H67" s="10"/>
      <c r="I67" s="5"/>
    </row>
    <row r="68" spans="1:9" ht="21" customHeight="1" x14ac:dyDescent="0.15">
      <c r="A68" s="8" t="s">
        <v>151</v>
      </c>
      <c r="B68" s="39">
        <v>89897</v>
      </c>
      <c r="C68" s="339">
        <v>821.4</v>
      </c>
      <c r="D68" s="53">
        <v>3836</v>
      </c>
      <c r="E68" s="153">
        <v>114352</v>
      </c>
      <c r="F68" s="153">
        <v>12209</v>
      </c>
      <c r="G68" s="18">
        <v>9700</v>
      </c>
      <c r="H68" s="47">
        <f t="shared" ref="H68:H78" si="0">E68/B68*1000</f>
        <v>1272.0335495066577</v>
      </c>
      <c r="I68" s="5">
        <f t="shared" ref="I68:I78" si="1">G68/B68*1000</f>
        <v>107.90126478080469</v>
      </c>
    </row>
    <row r="69" spans="1:9" ht="21" customHeight="1" x14ac:dyDescent="0.15">
      <c r="A69" s="19" t="s">
        <v>4</v>
      </c>
      <c r="B69" s="42">
        <f>B33+B39+B68+B46+B47+B50+B53+B56+B57+B63</f>
        <v>936849</v>
      </c>
      <c r="C69" s="340"/>
      <c r="D69" s="55">
        <f t="shared" ref="D69:G69" si="2">D33+D39+D68+D46+D47+D50+D53+D56+D57+D63</f>
        <v>42031</v>
      </c>
      <c r="E69" s="160">
        <f t="shared" si="2"/>
        <v>2239659</v>
      </c>
      <c r="F69" s="160">
        <f t="shared" si="2"/>
        <v>213118</v>
      </c>
      <c r="G69" s="25">
        <f t="shared" si="2"/>
        <v>177597</v>
      </c>
      <c r="H69" s="57">
        <f t="shared" ref="H69" si="3">E69/B69*1000</f>
        <v>2390.629653231204</v>
      </c>
      <c r="I69" s="25">
        <f t="shared" ref="I69" si="4">G69/B69*1000</f>
        <v>189.56843632218212</v>
      </c>
    </row>
    <row r="70" spans="1:9" ht="21" customHeight="1" x14ac:dyDescent="0.15">
      <c r="A70" s="22" t="s">
        <v>5</v>
      </c>
      <c r="B70" s="40">
        <v>18658</v>
      </c>
      <c r="C70" s="332">
        <v>78.8</v>
      </c>
      <c r="D70" s="50">
        <v>1042</v>
      </c>
      <c r="E70" s="152">
        <v>35737</v>
      </c>
      <c r="F70" s="152">
        <v>4083</v>
      </c>
      <c r="G70" s="5">
        <v>3190</v>
      </c>
      <c r="H70" s="47">
        <f t="shared" si="0"/>
        <v>1915.3714224461357</v>
      </c>
      <c r="I70" s="5">
        <f t="shared" si="1"/>
        <v>170.97223711008684</v>
      </c>
    </row>
    <row r="71" spans="1:9" ht="21" customHeight="1" x14ac:dyDescent="0.15">
      <c r="A71" s="22" t="s">
        <v>6</v>
      </c>
      <c r="B71" s="40">
        <v>24194</v>
      </c>
      <c r="C71" s="332">
        <v>78.7</v>
      </c>
      <c r="D71" s="50">
        <v>1300</v>
      </c>
      <c r="E71" s="152">
        <v>40302</v>
      </c>
      <c r="F71" s="152">
        <v>5930</v>
      </c>
      <c r="G71" s="5">
        <v>4686</v>
      </c>
      <c r="H71" s="47">
        <f t="shared" si="0"/>
        <v>1665.7849053484335</v>
      </c>
      <c r="I71" s="5">
        <f t="shared" si="1"/>
        <v>193.68438455815493</v>
      </c>
    </row>
    <row r="72" spans="1:9" ht="21" customHeight="1" x14ac:dyDescent="0.15">
      <c r="A72" s="22" t="s">
        <v>7</v>
      </c>
      <c r="B72" s="40">
        <v>22904</v>
      </c>
      <c r="C72" s="332">
        <v>321.5</v>
      </c>
      <c r="D72" s="50">
        <v>1367</v>
      </c>
      <c r="E72" s="152">
        <v>41149</v>
      </c>
      <c r="F72" s="152">
        <v>7916</v>
      </c>
      <c r="G72" s="5">
        <v>6815</v>
      </c>
      <c r="H72" s="47">
        <f t="shared" si="0"/>
        <v>1796.585749214111</v>
      </c>
      <c r="I72" s="5">
        <f t="shared" si="1"/>
        <v>297.54628012574227</v>
      </c>
    </row>
    <row r="73" spans="1:9" ht="21" customHeight="1" x14ac:dyDescent="0.15">
      <c r="A73" s="22" t="s">
        <v>8</v>
      </c>
      <c r="B73" s="40">
        <v>10525</v>
      </c>
      <c r="C73" s="332">
        <v>46.5</v>
      </c>
      <c r="D73" s="50">
        <v>791</v>
      </c>
      <c r="E73" s="152">
        <v>47804</v>
      </c>
      <c r="F73" s="152">
        <v>4974</v>
      </c>
      <c r="G73" s="5">
        <v>3973</v>
      </c>
      <c r="H73" s="47">
        <f t="shared" si="0"/>
        <v>4541.9477434679338</v>
      </c>
      <c r="I73" s="5">
        <f t="shared" si="1"/>
        <v>377.48218527315913</v>
      </c>
    </row>
    <row r="74" spans="1:9" ht="21" customHeight="1" x14ac:dyDescent="0.15">
      <c r="A74" s="19" t="s">
        <v>9</v>
      </c>
      <c r="B74" s="42">
        <f>SUM(B70:B73)</f>
        <v>76281</v>
      </c>
      <c r="C74" s="341"/>
      <c r="D74" s="55">
        <f>SUM(D70:D73)</f>
        <v>4500</v>
      </c>
      <c r="E74" s="160">
        <f>SUM(E70:E73)</f>
        <v>164992</v>
      </c>
      <c r="F74" s="160">
        <f>SUM(F70:F73)</f>
        <v>22903</v>
      </c>
      <c r="G74" s="24">
        <f>SUM(G70:G73)</f>
        <v>18664</v>
      </c>
      <c r="H74" s="57">
        <f t="shared" si="0"/>
        <v>2162.9501448591391</v>
      </c>
      <c r="I74" s="25">
        <f t="shared" si="1"/>
        <v>244.6742963516472</v>
      </c>
    </row>
    <row r="75" spans="1:9" ht="21" customHeight="1" x14ac:dyDescent="0.15">
      <c r="A75" s="19" t="s">
        <v>10</v>
      </c>
      <c r="B75" s="42">
        <f>B69+B74</f>
        <v>1013130</v>
      </c>
      <c r="C75" s="341"/>
      <c r="D75" s="55">
        <f>D69+D74</f>
        <v>46531</v>
      </c>
      <c r="E75" s="160">
        <f>E69+E74</f>
        <v>2404651</v>
      </c>
      <c r="F75" s="160">
        <f>F69+F74</f>
        <v>236021</v>
      </c>
      <c r="G75" s="24">
        <f>G69+G74</f>
        <v>196261</v>
      </c>
      <c r="H75" s="57">
        <f t="shared" si="0"/>
        <v>2373.4871141906765</v>
      </c>
      <c r="I75" s="25">
        <f t="shared" si="1"/>
        <v>193.71748936464226</v>
      </c>
    </row>
    <row r="76" spans="1:9" ht="21" customHeight="1" x14ac:dyDescent="0.15">
      <c r="A76" s="21" t="s">
        <v>11</v>
      </c>
      <c r="B76" s="43">
        <v>3193</v>
      </c>
      <c r="C76" s="342">
        <v>920.2</v>
      </c>
      <c r="D76" s="50">
        <v>196</v>
      </c>
      <c r="E76" s="152">
        <v>42814</v>
      </c>
      <c r="F76" s="152">
        <v>5829</v>
      </c>
      <c r="G76" s="5">
        <v>4000</v>
      </c>
      <c r="H76" s="57">
        <f t="shared" si="0"/>
        <v>13408.706545568431</v>
      </c>
      <c r="I76" s="25">
        <f t="shared" si="1"/>
        <v>1252.7403695584089</v>
      </c>
    </row>
    <row r="77" spans="1:9" ht="21" customHeight="1" x14ac:dyDescent="0.15">
      <c r="A77" s="19" t="s">
        <v>12</v>
      </c>
      <c r="B77" s="42">
        <f>B75+B76</f>
        <v>1016323</v>
      </c>
      <c r="C77" s="341">
        <v>239.3</v>
      </c>
      <c r="D77" s="57">
        <f>D75+D76</f>
        <v>46727</v>
      </c>
      <c r="E77" s="160">
        <f>E75+E76</f>
        <v>2447465</v>
      </c>
      <c r="F77" s="160">
        <f>F75+F76</f>
        <v>241850</v>
      </c>
      <c r="G77" s="24">
        <f>G75+G76</f>
        <v>200261</v>
      </c>
      <c r="H77" s="57">
        <f t="shared" si="0"/>
        <v>2408.1566588574692</v>
      </c>
      <c r="I77" s="25">
        <f t="shared" si="1"/>
        <v>197.04464033579873</v>
      </c>
    </row>
    <row r="78" spans="1:9" ht="21" customHeight="1" x14ac:dyDescent="0.15">
      <c r="A78" s="19" t="s">
        <v>13</v>
      </c>
      <c r="B78" s="42">
        <f>B77</f>
        <v>1016323</v>
      </c>
      <c r="C78" s="341">
        <v>239.3</v>
      </c>
      <c r="D78" s="55">
        <f>D77+D7</f>
        <v>109993</v>
      </c>
      <c r="E78" s="160">
        <f>E77+E7</f>
        <v>2594742</v>
      </c>
      <c r="F78" s="160">
        <f>F77+F7</f>
        <v>283412</v>
      </c>
      <c r="G78" s="24">
        <f>G77+G7</f>
        <v>235461</v>
      </c>
      <c r="H78" s="57">
        <f t="shared" si="0"/>
        <v>2553.0682666829343</v>
      </c>
      <c r="I78" s="25">
        <f t="shared" si="1"/>
        <v>231.67929880559626</v>
      </c>
    </row>
  </sheetData>
  <mergeCells count="14">
    <mergeCell ref="H43:H44"/>
    <mergeCell ref="I43:I44"/>
    <mergeCell ref="F43:F44"/>
    <mergeCell ref="G43:G44"/>
    <mergeCell ref="A1:I1"/>
    <mergeCell ref="D3:G3"/>
    <mergeCell ref="H3:I3"/>
    <mergeCell ref="D42:G42"/>
    <mergeCell ref="H42:I42"/>
    <mergeCell ref="A40:I40"/>
    <mergeCell ref="F4:F5"/>
    <mergeCell ref="G4:G5"/>
    <mergeCell ref="H4:H5"/>
    <mergeCell ref="I4:I5"/>
  </mergeCells>
  <phoneticPr fontId="2"/>
  <pageMargins left="0.78740157480314965" right="0.78740157480314965" top="0.55118110236220474" bottom="0.55118110236220474" header="0.31496062992125984" footer="0.31496062992125984"/>
  <pageSetup paperSize="9" firstPageNumber="3" orientation="portrait" useFirstPageNumber="1" r:id="rId1"/>
  <headerFooter alignWithMargins="0">
    <oddFooter>&amp;C&amp;"ＭＳ Ｐ明朝,標準"- &amp;P -</oddFooter>
  </headerFooter>
  <rowBreaks count="1" manualBreakCount="1">
    <brk id="4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9"/>
  <sheetViews>
    <sheetView view="pageBreakPreview" zoomScaleNormal="100" zoomScaleSheetLayoutView="100" workbookViewId="0">
      <pane ySplit="6" topLeftCell="A7" activePane="bottomLeft" state="frozen"/>
      <selection activeCell="G11" sqref="G11"/>
      <selection pane="bottomLeft" activeCell="C11" sqref="C11"/>
    </sheetView>
  </sheetViews>
  <sheetFormatPr defaultRowHeight="13.5" x14ac:dyDescent="0.15"/>
  <cols>
    <col min="1" max="1" width="10.875" customWidth="1"/>
    <col min="2" max="2" width="10" customWidth="1"/>
    <col min="3" max="3" width="9.625" customWidth="1"/>
    <col min="4" max="4" width="9.5" customWidth="1"/>
    <col min="5" max="5" width="7.625" style="62" customWidth="1"/>
    <col min="6" max="8" width="7.625" customWidth="1"/>
    <col min="9" max="10" width="9.625" customWidth="1"/>
  </cols>
  <sheetData>
    <row r="1" spans="1:10" ht="24" customHeight="1" x14ac:dyDescent="0.15">
      <c r="A1" s="368" t="s">
        <v>172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0" ht="14.1" customHeight="1" x14ac:dyDescent="0.15">
      <c r="A2" s="34"/>
      <c r="B2" s="34"/>
      <c r="C2" s="35"/>
      <c r="D2" s="34"/>
      <c r="E2" s="34"/>
      <c r="F2" s="34"/>
      <c r="G2" s="34"/>
      <c r="H2" s="34"/>
      <c r="I2" s="34"/>
    </row>
    <row r="3" spans="1:10" x14ac:dyDescent="0.15">
      <c r="A3" s="36"/>
      <c r="B3" s="36" t="s">
        <v>50</v>
      </c>
      <c r="C3" s="375" t="s">
        <v>51</v>
      </c>
      <c r="D3" s="376"/>
      <c r="E3" s="369" t="s">
        <v>43</v>
      </c>
      <c r="F3" s="371"/>
      <c r="G3" s="369" t="s">
        <v>52</v>
      </c>
      <c r="H3" s="371"/>
      <c r="I3" s="369" t="s">
        <v>53</v>
      </c>
      <c r="J3" s="371"/>
    </row>
    <row r="4" spans="1:10" x14ac:dyDescent="0.15">
      <c r="A4" s="155" t="s">
        <v>54</v>
      </c>
      <c r="B4" s="37" t="s">
        <v>55</v>
      </c>
      <c r="C4" s="373" t="s">
        <v>44</v>
      </c>
      <c r="D4" s="364" t="s">
        <v>56</v>
      </c>
      <c r="E4" s="362" t="s">
        <v>41</v>
      </c>
      <c r="F4" s="58" t="s">
        <v>45</v>
      </c>
      <c r="G4" s="362" t="s">
        <v>41</v>
      </c>
      <c r="H4" s="364" t="s">
        <v>46</v>
      </c>
      <c r="I4" s="362" t="s">
        <v>47</v>
      </c>
      <c r="J4" s="364" t="s">
        <v>48</v>
      </c>
    </row>
    <row r="5" spans="1:10" x14ac:dyDescent="0.15">
      <c r="A5" s="22"/>
      <c r="B5" s="45"/>
      <c r="C5" s="374"/>
      <c r="D5" s="365"/>
      <c r="E5" s="363"/>
      <c r="F5" s="59" t="s">
        <v>165</v>
      </c>
      <c r="G5" s="363"/>
      <c r="H5" s="365"/>
      <c r="I5" s="363"/>
      <c r="J5" s="365"/>
    </row>
    <row r="6" spans="1:10" x14ac:dyDescent="0.15">
      <c r="A6" s="23"/>
      <c r="B6" s="219" t="s">
        <v>187</v>
      </c>
      <c r="C6" s="48" t="s">
        <v>49</v>
      </c>
      <c r="D6" s="219" t="s">
        <v>187</v>
      </c>
      <c r="E6" s="60" t="s">
        <v>186</v>
      </c>
      <c r="F6" s="61" t="s">
        <v>186</v>
      </c>
      <c r="G6" s="60" t="s">
        <v>87</v>
      </c>
      <c r="H6" s="61" t="s">
        <v>87</v>
      </c>
      <c r="I6" s="60" t="s">
        <v>49</v>
      </c>
      <c r="J6" s="61" t="s">
        <v>49</v>
      </c>
    </row>
    <row r="7" spans="1:10" ht="21" customHeight="1" x14ac:dyDescent="0.15">
      <c r="A7" s="311" t="s">
        <v>57</v>
      </c>
      <c r="B7" s="295">
        <v>1046441</v>
      </c>
      <c r="C7" s="308">
        <v>1029600</v>
      </c>
      <c r="D7" s="312">
        <v>41555</v>
      </c>
      <c r="E7" s="308">
        <v>16826</v>
      </c>
      <c r="F7" s="297">
        <v>10514</v>
      </c>
      <c r="G7" s="308">
        <v>83890</v>
      </c>
      <c r="H7" s="297">
        <v>4155</v>
      </c>
      <c r="I7" s="308">
        <v>133985</v>
      </c>
      <c r="J7" s="313">
        <v>20093</v>
      </c>
    </row>
    <row r="8" spans="1:10" ht="21" customHeight="1" x14ac:dyDescent="0.15">
      <c r="A8" s="6" t="s">
        <v>16</v>
      </c>
      <c r="B8" s="220">
        <v>492640</v>
      </c>
      <c r="C8" s="49">
        <v>482217</v>
      </c>
      <c r="D8" s="32">
        <v>110444</v>
      </c>
      <c r="E8" s="49">
        <v>12161</v>
      </c>
      <c r="F8" s="32">
        <v>10818</v>
      </c>
      <c r="G8" s="49"/>
      <c r="H8" s="32"/>
      <c r="I8" s="221">
        <v>456647</v>
      </c>
      <c r="J8" s="222">
        <v>168522</v>
      </c>
    </row>
    <row r="9" spans="1:10" ht="21" customHeight="1" x14ac:dyDescent="0.15">
      <c r="A9" s="6" t="s">
        <v>58</v>
      </c>
      <c r="B9" s="7">
        <v>15169</v>
      </c>
      <c r="C9" s="50">
        <v>15169</v>
      </c>
      <c r="D9" s="7">
        <v>5896</v>
      </c>
      <c r="E9" s="50">
        <v>846</v>
      </c>
      <c r="F9" s="5">
        <v>816</v>
      </c>
      <c r="G9" s="50"/>
      <c r="H9" s="5"/>
      <c r="I9" s="50">
        <v>59247</v>
      </c>
      <c r="J9" s="5">
        <v>16210</v>
      </c>
    </row>
    <row r="10" spans="1:10" ht="21" customHeight="1" x14ac:dyDescent="0.15">
      <c r="A10" s="6" t="s">
        <v>59</v>
      </c>
      <c r="B10" s="7">
        <v>16355</v>
      </c>
      <c r="C10" s="50">
        <v>16355</v>
      </c>
      <c r="D10" s="7">
        <v>6370</v>
      </c>
      <c r="E10" s="50">
        <v>849</v>
      </c>
      <c r="F10" s="5">
        <v>826</v>
      </c>
      <c r="G10" s="50"/>
      <c r="H10" s="5"/>
      <c r="I10" s="50">
        <v>32442</v>
      </c>
      <c r="J10" s="5">
        <v>13091</v>
      </c>
    </row>
    <row r="11" spans="1:10" ht="21" customHeight="1" x14ac:dyDescent="0.15">
      <c r="A11" s="6" t="s">
        <v>60</v>
      </c>
      <c r="B11" s="7">
        <v>15561</v>
      </c>
      <c r="C11" s="50">
        <v>15561</v>
      </c>
      <c r="D11" s="7">
        <v>6064</v>
      </c>
      <c r="E11" s="50">
        <v>847</v>
      </c>
      <c r="F11" s="5">
        <v>824</v>
      </c>
      <c r="G11" s="50"/>
      <c r="H11" s="5"/>
      <c r="I11" s="50">
        <v>78012</v>
      </c>
      <c r="J11" s="5">
        <v>33805</v>
      </c>
    </row>
    <row r="12" spans="1:10" ht="21" customHeight="1" x14ac:dyDescent="0.15">
      <c r="A12" s="6" t="s">
        <v>61</v>
      </c>
      <c r="B12" s="7">
        <v>15457</v>
      </c>
      <c r="C12" s="50">
        <v>15457</v>
      </c>
      <c r="D12" s="7">
        <v>5728</v>
      </c>
      <c r="E12" s="50">
        <v>828</v>
      </c>
      <c r="F12" s="5">
        <v>809</v>
      </c>
      <c r="G12" s="50"/>
      <c r="H12" s="5"/>
      <c r="I12" s="50">
        <v>73131</v>
      </c>
      <c r="J12" s="5">
        <v>29898</v>
      </c>
    </row>
    <row r="13" spans="1:10" ht="21" customHeight="1" x14ac:dyDescent="0.15">
      <c r="A13" s="6" t="s">
        <v>17</v>
      </c>
      <c r="B13" s="7">
        <v>12409</v>
      </c>
      <c r="C13" s="50">
        <v>12409</v>
      </c>
      <c r="D13" s="7">
        <v>5156</v>
      </c>
      <c r="E13" s="50">
        <v>828</v>
      </c>
      <c r="F13" s="5">
        <v>813</v>
      </c>
      <c r="G13" s="50"/>
      <c r="H13" s="5"/>
      <c r="I13" s="50">
        <v>51623</v>
      </c>
      <c r="J13" s="5">
        <v>21557</v>
      </c>
    </row>
    <row r="14" spans="1:10" ht="21" customHeight="1" x14ac:dyDescent="0.15">
      <c r="A14" s="6" t="s">
        <v>62</v>
      </c>
      <c r="B14" s="7">
        <v>14009</v>
      </c>
      <c r="C14" s="50">
        <v>14009</v>
      </c>
      <c r="D14" s="7">
        <v>5858</v>
      </c>
      <c r="E14" s="50">
        <v>882</v>
      </c>
      <c r="F14" s="5">
        <v>859</v>
      </c>
      <c r="G14" s="50"/>
      <c r="H14" s="5"/>
      <c r="I14" s="50">
        <v>65513</v>
      </c>
      <c r="J14" s="5">
        <v>28367</v>
      </c>
    </row>
    <row r="15" spans="1:10" ht="21" customHeight="1" x14ac:dyDescent="0.15">
      <c r="A15" s="6" t="s">
        <v>63</v>
      </c>
      <c r="B15" s="7">
        <v>12776</v>
      </c>
      <c r="C15" s="50">
        <v>12776</v>
      </c>
      <c r="D15" s="7">
        <v>5245</v>
      </c>
      <c r="E15" s="50">
        <v>1379</v>
      </c>
      <c r="F15" s="5">
        <v>1360</v>
      </c>
      <c r="G15" s="50"/>
      <c r="H15" s="5"/>
      <c r="I15" s="50">
        <v>30807</v>
      </c>
      <c r="J15" s="5">
        <v>8810</v>
      </c>
    </row>
    <row r="16" spans="1:10" ht="21" customHeight="1" x14ac:dyDescent="0.15">
      <c r="A16" s="6" t="s">
        <v>18</v>
      </c>
      <c r="B16" s="7">
        <v>12404</v>
      </c>
      <c r="C16" s="50">
        <v>12404</v>
      </c>
      <c r="D16" s="7">
        <v>4870</v>
      </c>
      <c r="E16" s="50">
        <v>1523</v>
      </c>
      <c r="F16" s="5">
        <v>1512</v>
      </c>
      <c r="G16" s="50"/>
      <c r="H16" s="5"/>
      <c r="I16" s="50">
        <v>41182</v>
      </c>
      <c r="J16" s="5">
        <v>14820</v>
      </c>
    </row>
    <row r="17" spans="1:10" ht="21" customHeight="1" x14ac:dyDescent="0.15">
      <c r="A17" s="6" t="s">
        <v>64</v>
      </c>
      <c r="B17" s="7">
        <v>14108</v>
      </c>
      <c r="C17" s="50">
        <v>14108</v>
      </c>
      <c r="D17" s="7">
        <v>5295</v>
      </c>
      <c r="E17" s="50">
        <v>845</v>
      </c>
      <c r="F17" s="5">
        <v>824</v>
      </c>
      <c r="G17" s="50"/>
      <c r="H17" s="5"/>
      <c r="I17" s="50">
        <v>61950</v>
      </c>
      <c r="J17" s="5">
        <v>24526</v>
      </c>
    </row>
    <row r="18" spans="1:10" ht="21" customHeight="1" x14ac:dyDescent="0.15">
      <c r="A18" s="6" t="s">
        <v>65</v>
      </c>
      <c r="B18" s="7">
        <v>15218</v>
      </c>
      <c r="C18" s="50">
        <v>15218</v>
      </c>
      <c r="D18" s="7">
        <v>5875</v>
      </c>
      <c r="E18" s="50">
        <v>846</v>
      </c>
      <c r="F18" s="5">
        <v>825</v>
      </c>
      <c r="G18" s="50"/>
      <c r="H18" s="5"/>
      <c r="I18" s="50">
        <v>71243</v>
      </c>
      <c r="J18" s="5">
        <v>36116</v>
      </c>
    </row>
    <row r="19" spans="1:10" ht="21" customHeight="1" x14ac:dyDescent="0.15">
      <c r="A19" s="6" t="s">
        <v>66</v>
      </c>
      <c r="B19" s="7">
        <v>13146</v>
      </c>
      <c r="C19" s="50">
        <v>13146</v>
      </c>
      <c r="D19" s="7">
        <v>5112</v>
      </c>
      <c r="E19" s="50">
        <v>837</v>
      </c>
      <c r="F19" s="5">
        <v>823</v>
      </c>
      <c r="G19" s="50"/>
      <c r="H19" s="5"/>
      <c r="I19" s="50">
        <v>29273</v>
      </c>
      <c r="J19" s="5">
        <v>11031</v>
      </c>
    </row>
    <row r="20" spans="1:10" ht="21" customHeight="1" x14ac:dyDescent="0.15">
      <c r="A20" s="6" t="s">
        <v>67</v>
      </c>
      <c r="B20" s="7">
        <v>13241</v>
      </c>
      <c r="C20" s="50">
        <v>13241</v>
      </c>
      <c r="D20" s="7">
        <v>4762</v>
      </c>
      <c r="E20" s="50">
        <v>831</v>
      </c>
      <c r="F20" s="5">
        <v>810</v>
      </c>
      <c r="G20" s="50"/>
      <c r="H20" s="5"/>
      <c r="I20" s="50">
        <v>77277</v>
      </c>
      <c r="J20" s="5">
        <v>29984</v>
      </c>
    </row>
    <row r="21" spans="1:10" ht="21" customHeight="1" x14ac:dyDescent="0.15">
      <c r="A21" s="6" t="s">
        <v>68</v>
      </c>
      <c r="B21" s="7">
        <v>12888</v>
      </c>
      <c r="C21" s="50">
        <v>12888</v>
      </c>
      <c r="D21" s="7">
        <v>5136</v>
      </c>
      <c r="E21" s="50">
        <v>849</v>
      </c>
      <c r="F21" s="5">
        <v>830</v>
      </c>
      <c r="G21" s="50"/>
      <c r="H21" s="5"/>
      <c r="I21" s="50">
        <v>48420</v>
      </c>
      <c r="J21" s="5">
        <v>24159</v>
      </c>
    </row>
    <row r="22" spans="1:10" ht="21" customHeight="1" x14ac:dyDescent="0.15">
      <c r="A22" s="6" t="s">
        <v>69</v>
      </c>
      <c r="B22" s="7">
        <v>11835</v>
      </c>
      <c r="C22" s="50">
        <v>11835</v>
      </c>
      <c r="D22" s="7">
        <v>4974</v>
      </c>
      <c r="E22" s="50">
        <v>835</v>
      </c>
      <c r="F22" s="5">
        <v>821</v>
      </c>
      <c r="G22" s="50"/>
      <c r="H22" s="5"/>
      <c r="I22" s="50">
        <v>77752</v>
      </c>
      <c r="J22" s="5">
        <v>25394</v>
      </c>
    </row>
    <row r="23" spans="1:10" ht="21" customHeight="1" x14ac:dyDescent="0.15">
      <c r="A23" s="6" t="s">
        <v>70</v>
      </c>
      <c r="B23" s="7">
        <v>12591</v>
      </c>
      <c r="C23" s="50">
        <v>12591</v>
      </c>
      <c r="D23" s="7">
        <v>4691</v>
      </c>
      <c r="E23" s="50">
        <v>834</v>
      </c>
      <c r="F23" s="5">
        <v>820</v>
      </c>
      <c r="G23" s="50"/>
      <c r="H23" s="5"/>
      <c r="I23" s="50">
        <v>49510</v>
      </c>
      <c r="J23" s="5">
        <v>21800</v>
      </c>
    </row>
    <row r="24" spans="1:10" ht="21" customHeight="1" x14ac:dyDescent="0.15">
      <c r="A24" s="6" t="s">
        <v>200</v>
      </c>
      <c r="B24" s="7">
        <v>14740</v>
      </c>
      <c r="C24" s="50">
        <v>14738</v>
      </c>
      <c r="D24" s="343">
        <v>790</v>
      </c>
      <c r="E24" s="50">
        <v>954</v>
      </c>
      <c r="F24" s="5">
        <v>915</v>
      </c>
      <c r="G24" s="50"/>
      <c r="H24" s="5"/>
      <c r="I24" s="50">
        <v>50513</v>
      </c>
      <c r="J24" s="5">
        <v>5994</v>
      </c>
    </row>
    <row r="25" spans="1:10" ht="21" customHeight="1" x14ac:dyDescent="0.15">
      <c r="A25" s="6" t="s">
        <v>201</v>
      </c>
      <c r="B25" s="7">
        <v>20224</v>
      </c>
      <c r="C25" s="50">
        <v>20156</v>
      </c>
      <c r="D25" s="7">
        <v>19000</v>
      </c>
      <c r="E25" s="50">
        <v>759</v>
      </c>
      <c r="F25" s="5">
        <v>715</v>
      </c>
      <c r="G25" s="50"/>
      <c r="H25" s="5"/>
      <c r="I25" s="50">
        <v>34128</v>
      </c>
      <c r="J25" s="5">
        <v>32284</v>
      </c>
    </row>
    <row r="26" spans="1:10" ht="21" customHeight="1" x14ac:dyDescent="0.15">
      <c r="A26" s="6" t="s">
        <v>138</v>
      </c>
      <c r="B26" s="7">
        <v>61832</v>
      </c>
      <c r="C26" s="50">
        <v>61309</v>
      </c>
      <c r="D26" s="7">
        <v>18772</v>
      </c>
      <c r="E26" s="50">
        <v>3491</v>
      </c>
      <c r="F26" s="5">
        <v>3386</v>
      </c>
      <c r="G26" s="50"/>
      <c r="H26" s="5"/>
      <c r="I26" s="50">
        <v>50591</v>
      </c>
      <c r="J26" s="5">
        <v>18276</v>
      </c>
    </row>
    <row r="27" spans="1:10" ht="21" customHeight="1" x14ac:dyDescent="0.15">
      <c r="A27" s="6" t="s">
        <v>139</v>
      </c>
      <c r="B27" s="7">
        <v>57051</v>
      </c>
      <c r="C27" s="50">
        <v>56107</v>
      </c>
      <c r="D27" s="7">
        <v>13983</v>
      </c>
      <c r="E27" s="50">
        <v>2957</v>
      </c>
      <c r="F27" s="5">
        <v>2856</v>
      </c>
      <c r="G27" s="50"/>
      <c r="H27" s="275"/>
      <c r="I27" s="50">
        <v>28802</v>
      </c>
      <c r="J27" s="5">
        <v>11153</v>
      </c>
    </row>
    <row r="28" spans="1:10" ht="21" customHeight="1" x14ac:dyDescent="0.15">
      <c r="A28" s="6" t="s">
        <v>140</v>
      </c>
      <c r="B28" s="7">
        <v>65573</v>
      </c>
      <c r="C28" s="50">
        <v>62145</v>
      </c>
      <c r="D28" s="7">
        <v>21541</v>
      </c>
      <c r="E28" s="50">
        <v>1862</v>
      </c>
      <c r="F28" s="5">
        <v>1761</v>
      </c>
      <c r="G28" s="50"/>
      <c r="H28" s="5"/>
      <c r="I28" s="50">
        <v>76207</v>
      </c>
      <c r="J28" s="5">
        <v>35782</v>
      </c>
    </row>
    <row r="29" spans="1:10" ht="21" customHeight="1" x14ac:dyDescent="0.15">
      <c r="A29" s="6" t="s">
        <v>147</v>
      </c>
      <c r="B29" s="7">
        <v>22002</v>
      </c>
      <c r="C29" s="50">
        <v>21656</v>
      </c>
      <c r="D29" s="7">
        <v>4833</v>
      </c>
      <c r="E29" s="50">
        <v>830</v>
      </c>
      <c r="F29" s="5">
        <v>817</v>
      </c>
      <c r="G29" s="50"/>
      <c r="H29" s="5"/>
      <c r="I29" s="50">
        <v>15029</v>
      </c>
      <c r="J29" s="5">
        <v>5619</v>
      </c>
    </row>
    <row r="30" spans="1:10" ht="21" customHeight="1" x14ac:dyDescent="0.15">
      <c r="A30" s="6" t="s">
        <v>141</v>
      </c>
      <c r="B30" s="7">
        <v>80407</v>
      </c>
      <c r="C30" s="50">
        <v>79439</v>
      </c>
      <c r="D30" s="7">
        <v>22095</v>
      </c>
      <c r="E30" s="50">
        <v>3184</v>
      </c>
      <c r="F30" s="5">
        <v>3090</v>
      </c>
      <c r="G30" s="276"/>
      <c r="H30" s="277"/>
      <c r="I30" s="50">
        <v>155996</v>
      </c>
      <c r="J30" s="5">
        <v>73492</v>
      </c>
    </row>
    <row r="31" spans="1:10" ht="21" customHeight="1" x14ac:dyDescent="0.15">
      <c r="A31" s="6" t="s">
        <v>142</v>
      </c>
      <c r="B31" s="7">
        <v>10615</v>
      </c>
      <c r="C31" s="50">
        <v>10615</v>
      </c>
      <c r="D31" s="7">
        <v>4045</v>
      </c>
      <c r="E31" s="50">
        <v>179</v>
      </c>
      <c r="F31" s="5">
        <v>153</v>
      </c>
      <c r="G31" s="276"/>
      <c r="H31" s="277"/>
      <c r="I31" s="50">
        <v>8524</v>
      </c>
      <c r="J31" s="5">
        <v>5165</v>
      </c>
    </row>
    <row r="32" spans="1:10" ht="21" customHeight="1" x14ac:dyDescent="0.15">
      <c r="A32" s="6" t="s">
        <v>143</v>
      </c>
      <c r="B32" s="7">
        <v>14387</v>
      </c>
      <c r="C32" s="50">
        <v>14387</v>
      </c>
      <c r="D32" s="7">
        <v>4104</v>
      </c>
      <c r="E32" s="50">
        <v>183</v>
      </c>
      <c r="F32" s="5">
        <v>150</v>
      </c>
      <c r="G32" s="276"/>
      <c r="H32" s="277"/>
      <c r="I32" s="50">
        <v>4761</v>
      </c>
      <c r="J32" s="5">
        <v>3309</v>
      </c>
    </row>
    <row r="33" spans="1:10" ht="21" customHeight="1" x14ac:dyDescent="0.15">
      <c r="A33" s="8" t="s">
        <v>149</v>
      </c>
      <c r="B33" s="44">
        <f>SUM(B8:B32)</f>
        <v>1046638</v>
      </c>
      <c r="C33" s="51">
        <f>SUM(C8:C32)</f>
        <v>1029936</v>
      </c>
      <c r="D33" s="12">
        <f>SUM(D8:D32)</f>
        <v>300639</v>
      </c>
      <c r="E33" s="223">
        <f>SUM(E8:E32)</f>
        <v>40419</v>
      </c>
      <c r="F33" s="224">
        <f>SUM(F8:F32)</f>
        <v>38233</v>
      </c>
      <c r="G33" s="268">
        <v>91327</v>
      </c>
      <c r="H33" s="224">
        <v>17235</v>
      </c>
      <c r="I33" s="63">
        <f>SUM(I8:I32)</f>
        <v>1728580</v>
      </c>
      <c r="J33" s="33">
        <f>SUM(J8:J32)</f>
        <v>699164</v>
      </c>
    </row>
    <row r="34" spans="1:10" ht="21" customHeight="1" x14ac:dyDescent="0.15">
      <c r="A34" s="6" t="s">
        <v>19</v>
      </c>
      <c r="B34" s="225">
        <v>390929</v>
      </c>
      <c r="C34" s="226">
        <v>382628</v>
      </c>
      <c r="D34" s="222">
        <v>70346</v>
      </c>
      <c r="E34" s="226">
        <v>7822</v>
      </c>
      <c r="F34" s="222">
        <v>6480</v>
      </c>
      <c r="G34" s="226"/>
      <c r="H34" s="222"/>
      <c r="I34" s="226">
        <v>420148</v>
      </c>
      <c r="J34" s="222">
        <v>138147</v>
      </c>
    </row>
    <row r="35" spans="1:10" ht="21" customHeight="1" x14ac:dyDescent="0.15">
      <c r="A35" s="6" t="s">
        <v>35</v>
      </c>
      <c r="B35" s="7">
        <v>62011</v>
      </c>
      <c r="C35" s="47">
        <v>61668</v>
      </c>
      <c r="D35" s="5">
        <v>13503</v>
      </c>
      <c r="E35" s="47">
        <v>1280</v>
      </c>
      <c r="F35" s="5">
        <v>1136</v>
      </c>
      <c r="G35" s="47"/>
      <c r="H35" s="5"/>
      <c r="I35" s="47">
        <v>54603</v>
      </c>
      <c r="J35" s="5">
        <v>19815</v>
      </c>
    </row>
    <row r="36" spans="1:10" ht="21" customHeight="1" x14ac:dyDescent="0.15">
      <c r="A36" s="6" t="s">
        <v>128</v>
      </c>
      <c r="B36" s="10">
        <v>56946</v>
      </c>
      <c r="C36" s="47">
        <v>56877</v>
      </c>
      <c r="D36" s="5">
        <v>13790</v>
      </c>
      <c r="E36" s="10">
        <v>1077</v>
      </c>
      <c r="F36" s="5">
        <v>1053</v>
      </c>
      <c r="G36" s="10"/>
      <c r="H36" s="5"/>
      <c r="I36" s="47">
        <v>41742</v>
      </c>
      <c r="J36" s="5">
        <v>14596</v>
      </c>
    </row>
    <row r="37" spans="1:10" ht="21" customHeight="1" x14ac:dyDescent="0.15">
      <c r="A37" s="6" t="s">
        <v>129</v>
      </c>
      <c r="B37" s="7">
        <v>37613</v>
      </c>
      <c r="C37" s="47">
        <v>37118</v>
      </c>
      <c r="D37" s="5">
        <v>8698</v>
      </c>
      <c r="E37" s="47">
        <v>939</v>
      </c>
      <c r="F37" s="5">
        <v>898</v>
      </c>
      <c r="G37" s="47"/>
      <c r="H37" s="5"/>
      <c r="I37" s="47">
        <v>25100</v>
      </c>
      <c r="J37" s="5">
        <v>8401</v>
      </c>
    </row>
    <row r="38" spans="1:10" ht="21" customHeight="1" x14ac:dyDescent="0.15">
      <c r="A38" s="6" t="s">
        <v>130</v>
      </c>
      <c r="B38" s="7">
        <v>90189</v>
      </c>
      <c r="C38" s="47">
        <v>87928</v>
      </c>
      <c r="D38" s="5">
        <v>21747</v>
      </c>
      <c r="E38" s="47">
        <v>1352</v>
      </c>
      <c r="F38" s="5">
        <v>1185</v>
      </c>
      <c r="G38" s="47"/>
      <c r="H38" s="5"/>
      <c r="I38" s="47">
        <v>47436</v>
      </c>
      <c r="J38" s="5">
        <v>16018</v>
      </c>
    </row>
    <row r="39" spans="1:10" ht="21" customHeight="1" x14ac:dyDescent="0.15">
      <c r="A39" s="3" t="s">
        <v>153</v>
      </c>
      <c r="B39" s="11">
        <f>SUM(B34:B38)</f>
        <v>637688</v>
      </c>
      <c r="C39" s="52">
        <f>SUM(C34:C38)</f>
        <v>626219</v>
      </c>
      <c r="D39" s="9">
        <f>SUM(D34:D38)</f>
        <v>128084</v>
      </c>
      <c r="E39" s="52">
        <f>SUM(E34:E38)</f>
        <v>12470</v>
      </c>
      <c r="F39" s="9">
        <f>SUM(F34:F38)</f>
        <v>10752</v>
      </c>
      <c r="G39" s="64">
        <v>106398</v>
      </c>
      <c r="H39" s="9">
        <v>4445</v>
      </c>
      <c r="I39" s="52">
        <f>SUM(I34:I38)</f>
        <v>589029</v>
      </c>
      <c r="J39" s="9">
        <f>SUM(J34:J38)</f>
        <v>196977</v>
      </c>
    </row>
    <row r="40" spans="1:10" ht="18" customHeight="1" x14ac:dyDescent="0.15">
      <c r="A40" s="2"/>
      <c r="B40" s="2"/>
      <c r="C40" s="2"/>
      <c r="D40" s="1"/>
      <c r="E40" s="1"/>
      <c r="F40" s="2"/>
      <c r="G40" s="31"/>
      <c r="H40" s="31"/>
      <c r="I40" s="31"/>
    </row>
    <row r="41" spans="1:10" ht="18" customHeight="1" x14ac:dyDescent="0.15">
      <c r="A41" s="2"/>
      <c r="B41" s="2"/>
      <c r="C41" s="2"/>
      <c r="D41" s="2"/>
      <c r="E41" s="2"/>
      <c r="F41" s="2"/>
      <c r="G41" s="31"/>
      <c r="H41" s="31"/>
      <c r="I41" s="31"/>
    </row>
    <row r="42" spans="1:10" x14ac:dyDescent="0.15">
      <c r="A42" s="36"/>
      <c r="B42" s="36" t="s">
        <v>50</v>
      </c>
      <c r="C42" s="375" t="s">
        <v>51</v>
      </c>
      <c r="D42" s="376"/>
      <c r="E42" s="369" t="s">
        <v>43</v>
      </c>
      <c r="F42" s="371"/>
      <c r="G42" s="369" t="s">
        <v>52</v>
      </c>
      <c r="H42" s="371"/>
      <c r="I42" s="369" t="s">
        <v>53</v>
      </c>
      <c r="J42" s="371"/>
    </row>
    <row r="43" spans="1:10" x14ac:dyDescent="0.15">
      <c r="A43" s="155" t="s">
        <v>15</v>
      </c>
      <c r="B43" s="37" t="s">
        <v>55</v>
      </c>
      <c r="C43" s="373" t="s">
        <v>44</v>
      </c>
      <c r="D43" s="364" t="s">
        <v>56</v>
      </c>
      <c r="E43" s="362" t="s">
        <v>41</v>
      </c>
      <c r="F43" s="58" t="s">
        <v>45</v>
      </c>
      <c r="G43" s="362" t="s">
        <v>41</v>
      </c>
      <c r="H43" s="364" t="s">
        <v>46</v>
      </c>
      <c r="I43" s="362" t="s">
        <v>47</v>
      </c>
      <c r="J43" s="364" t="s">
        <v>48</v>
      </c>
    </row>
    <row r="44" spans="1:10" x14ac:dyDescent="0.15">
      <c r="A44" s="22"/>
      <c r="B44" s="45"/>
      <c r="C44" s="374"/>
      <c r="D44" s="365"/>
      <c r="E44" s="363"/>
      <c r="F44" s="59" t="s">
        <v>165</v>
      </c>
      <c r="G44" s="363"/>
      <c r="H44" s="365"/>
      <c r="I44" s="363"/>
      <c r="J44" s="365"/>
    </row>
    <row r="45" spans="1:10" x14ac:dyDescent="0.15">
      <c r="A45" s="23"/>
      <c r="B45" s="219" t="s">
        <v>49</v>
      </c>
      <c r="C45" s="48" t="s">
        <v>49</v>
      </c>
      <c r="D45" s="219" t="s">
        <v>187</v>
      </c>
      <c r="E45" s="60" t="s">
        <v>186</v>
      </c>
      <c r="F45" s="61" t="s">
        <v>186</v>
      </c>
      <c r="G45" s="60" t="s">
        <v>87</v>
      </c>
      <c r="H45" s="61" t="s">
        <v>87</v>
      </c>
      <c r="I45" s="60" t="s">
        <v>49</v>
      </c>
      <c r="J45" s="61" t="s">
        <v>49</v>
      </c>
    </row>
    <row r="46" spans="1:10" ht="21" customHeight="1" x14ac:dyDescent="0.15">
      <c r="A46" s="13" t="s">
        <v>0</v>
      </c>
      <c r="B46" s="40">
        <v>307023</v>
      </c>
      <c r="C46" s="50">
        <v>302596</v>
      </c>
      <c r="D46" s="7">
        <v>53813</v>
      </c>
      <c r="E46" s="50">
        <v>5328</v>
      </c>
      <c r="F46" s="5">
        <v>4270</v>
      </c>
      <c r="G46" s="50">
        <v>31391</v>
      </c>
      <c r="H46" s="5">
        <v>1400</v>
      </c>
      <c r="I46" s="50">
        <v>215219</v>
      </c>
      <c r="J46" s="5">
        <v>56922</v>
      </c>
    </row>
    <row r="47" spans="1:10" ht="21" customHeight="1" x14ac:dyDescent="0.15">
      <c r="A47" s="14" t="s">
        <v>1</v>
      </c>
      <c r="B47" s="41">
        <v>273331</v>
      </c>
      <c r="C47" s="217">
        <v>268766</v>
      </c>
      <c r="D47" s="227">
        <v>51015</v>
      </c>
      <c r="E47" s="217">
        <v>6455</v>
      </c>
      <c r="F47" s="15">
        <v>6190</v>
      </c>
      <c r="G47" s="217">
        <v>3147</v>
      </c>
      <c r="H47" s="15">
        <v>502</v>
      </c>
      <c r="I47" s="217">
        <v>138911</v>
      </c>
      <c r="J47" s="15">
        <v>49923</v>
      </c>
    </row>
    <row r="48" spans="1:10" ht="21" customHeight="1" x14ac:dyDescent="0.15">
      <c r="A48" s="20" t="s">
        <v>162</v>
      </c>
      <c r="B48" s="221">
        <v>145745</v>
      </c>
      <c r="C48" s="228">
        <v>144292</v>
      </c>
      <c r="D48" s="222">
        <v>383</v>
      </c>
      <c r="E48" s="221">
        <v>3010</v>
      </c>
      <c r="F48" s="222">
        <v>2200</v>
      </c>
      <c r="G48" s="226"/>
      <c r="H48" s="222"/>
      <c r="I48" s="226">
        <v>80909</v>
      </c>
      <c r="J48" s="222">
        <v>470</v>
      </c>
    </row>
    <row r="49" spans="1:10" ht="21" customHeight="1" x14ac:dyDescent="0.15">
      <c r="A49" s="272" t="s">
        <v>205</v>
      </c>
      <c r="B49" s="346">
        <v>38443</v>
      </c>
      <c r="C49" s="344">
        <v>38171</v>
      </c>
      <c r="D49" s="343">
        <v>36626</v>
      </c>
      <c r="E49" s="346">
        <v>1384</v>
      </c>
      <c r="F49" s="345">
        <v>1193</v>
      </c>
      <c r="G49" s="347"/>
      <c r="H49" s="345"/>
      <c r="I49" s="347">
        <v>70919</v>
      </c>
      <c r="J49" s="345">
        <v>36292</v>
      </c>
    </row>
    <row r="50" spans="1:10" ht="21" customHeight="1" x14ac:dyDescent="0.15">
      <c r="A50" s="16" t="s">
        <v>202</v>
      </c>
      <c r="B50" s="54">
        <f>SUM(B48:B49)</f>
        <v>184188</v>
      </c>
      <c r="C50" s="53">
        <f t="shared" ref="C50:J50" si="0">SUM(C48:C49)</f>
        <v>182463</v>
      </c>
      <c r="D50" s="17">
        <f t="shared" si="0"/>
        <v>37009</v>
      </c>
      <c r="E50" s="54">
        <f t="shared" si="0"/>
        <v>4394</v>
      </c>
      <c r="F50" s="18">
        <f t="shared" si="0"/>
        <v>3393</v>
      </c>
      <c r="G50" s="139">
        <v>24698</v>
      </c>
      <c r="H50" s="18">
        <v>2175</v>
      </c>
      <c r="I50" s="139">
        <f t="shared" si="0"/>
        <v>151828</v>
      </c>
      <c r="J50" s="18">
        <f t="shared" si="0"/>
        <v>36762</v>
      </c>
    </row>
    <row r="51" spans="1:10" ht="21" customHeight="1" x14ac:dyDescent="0.15">
      <c r="A51" s="13" t="s">
        <v>3</v>
      </c>
      <c r="B51" s="40">
        <v>159317</v>
      </c>
      <c r="C51" s="50">
        <v>157725</v>
      </c>
      <c r="D51" s="7">
        <v>43188</v>
      </c>
      <c r="E51" s="50">
        <v>8356</v>
      </c>
      <c r="F51" s="5">
        <v>7576</v>
      </c>
      <c r="G51" s="50">
        <v>7663</v>
      </c>
      <c r="H51" s="5">
        <v>1011</v>
      </c>
      <c r="I51" s="50">
        <v>166537</v>
      </c>
      <c r="J51" s="5">
        <v>68079</v>
      </c>
    </row>
    <row r="52" spans="1:10" ht="21" customHeight="1" x14ac:dyDescent="0.15">
      <c r="A52" s="13" t="s">
        <v>133</v>
      </c>
      <c r="B52" s="40">
        <v>51422</v>
      </c>
      <c r="C52" s="50">
        <v>49812</v>
      </c>
      <c r="D52" s="7">
        <v>10814</v>
      </c>
      <c r="E52" s="50">
        <v>1289</v>
      </c>
      <c r="F52" s="5">
        <v>1017</v>
      </c>
      <c r="G52" s="50">
        <v>1915</v>
      </c>
      <c r="H52" s="5">
        <v>382</v>
      </c>
      <c r="I52" s="50">
        <v>30766</v>
      </c>
      <c r="J52" s="5">
        <v>9923</v>
      </c>
    </row>
    <row r="53" spans="1:10" ht="21" customHeight="1" x14ac:dyDescent="0.15">
      <c r="A53" s="16" t="s">
        <v>156</v>
      </c>
      <c r="B53" s="39">
        <f>SUM(B51:B52)</f>
        <v>210739</v>
      </c>
      <c r="C53" s="53">
        <f t="shared" ref="C53:J53" si="1">SUM(C51:C52)</f>
        <v>207537</v>
      </c>
      <c r="D53" s="17">
        <f t="shared" si="1"/>
        <v>54002</v>
      </c>
      <c r="E53" s="53">
        <f t="shared" si="1"/>
        <v>9645</v>
      </c>
      <c r="F53" s="18">
        <f t="shared" si="1"/>
        <v>8593</v>
      </c>
      <c r="G53" s="53">
        <f t="shared" si="1"/>
        <v>9578</v>
      </c>
      <c r="H53" s="18">
        <f t="shared" si="1"/>
        <v>1393</v>
      </c>
      <c r="I53" s="53">
        <f t="shared" si="1"/>
        <v>197303</v>
      </c>
      <c r="J53" s="18">
        <f t="shared" si="1"/>
        <v>78002</v>
      </c>
    </row>
    <row r="54" spans="1:10" ht="21" customHeight="1" x14ac:dyDescent="0.15">
      <c r="A54" s="13" t="s">
        <v>39</v>
      </c>
      <c r="B54" s="40">
        <v>279241</v>
      </c>
      <c r="C54" s="50">
        <v>278503</v>
      </c>
      <c r="D54" s="7">
        <v>58570</v>
      </c>
      <c r="E54" s="50">
        <v>7764</v>
      </c>
      <c r="F54" s="5">
        <v>5835</v>
      </c>
      <c r="G54" s="50"/>
      <c r="H54" s="5"/>
      <c r="I54" s="50">
        <v>296973</v>
      </c>
      <c r="J54" s="5">
        <v>113408</v>
      </c>
    </row>
    <row r="55" spans="1:10" ht="21" customHeight="1" x14ac:dyDescent="0.15">
      <c r="A55" s="13" t="s">
        <v>42</v>
      </c>
      <c r="B55" s="40">
        <v>74136</v>
      </c>
      <c r="C55" s="50">
        <v>73959</v>
      </c>
      <c r="D55" s="7">
        <v>22615</v>
      </c>
      <c r="E55" s="50">
        <v>2737</v>
      </c>
      <c r="F55" s="5">
        <v>1299</v>
      </c>
      <c r="G55" s="50"/>
      <c r="H55" s="5"/>
      <c r="I55" s="50">
        <v>48426</v>
      </c>
      <c r="J55" s="5">
        <v>19234</v>
      </c>
    </row>
    <row r="56" spans="1:10" ht="21" customHeight="1" x14ac:dyDescent="0.15">
      <c r="A56" s="16" t="s">
        <v>157</v>
      </c>
      <c r="B56" s="39">
        <f>SUM(B54:B55)</f>
        <v>353377</v>
      </c>
      <c r="C56" s="53">
        <f t="shared" ref="C56:J56" si="2">SUM(C54:C55)</f>
        <v>352462</v>
      </c>
      <c r="D56" s="17">
        <f t="shared" si="2"/>
        <v>81185</v>
      </c>
      <c r="E56" s="53">
        <f t="shared" si="2"/>
        <v>10501</v>
      </c>
      <c r="F56" s="17">
        <f t="shared" si="2"/>
        <v>7134</v>
      </c>
      <c r="G56" s="53">
        <v>32966</v>
      </c>
      <c r="H56" s="18">
        <v>2262</v>
      </c>
      <c r="I56" s="53">
        <f t="shared" si="2"/>
        <v>345399</v>
      </c>
      <c r="J56" s="18">
        <f t="shared" si="2"/>
        <v>132642</v>
      </c>
    </row>
    <row r="57" spans="1:10" ht="21" customHeight="1" x14ac:dyDescent="0.15">
      <c r="A57" s="14" t="s">
        <v>21</v>
      </c>
      <c r="B57" s="41">
        <v>157636</v>
      </c>
      <c r="C57" s="217">
        <v>156109</v>
      </c>
      <c r="D57" s="227">
        <v>43231</v>
      </c>
      <c r="E57" s="217">
        <v>4510</v>
      </c>
      <c r="F57" s="227">
        <v>4134</v>
      </c>
      <c r="G57" s="217">
        <v>8093</v>
      </c>
      <c r="H57" s="15">
        <v>1681</v>
      </c>
      <c r="I57" s="217">
        <v>172528</v>
      </c>
      <c r="J57" s="15">
        <v>52528</v>
      </c>
    </row>
    <row r="58" spans="1:10" ht="21" customHeight="1" x14ac:dyDescent="0.15">
      <c r="A58" s="13" t="s">
        <v>145</v>
      </c>
      <c r="B58" s="40">
        <v>149397</v>
      </c>
      <c r="C58" s="50">
        <v>147505</v>
      </c>
      <c r="D58" s="7">
        <v>29035</v>
      </c>
      <c r="E58" s="50">
        <v>3618</v>
      </c>
      <c r="F58" s="5">
        <v>2654</v>
      </c>
      <c r="G58" s="10"/>
      <c r="H58" s="5"/>
      <c r="I58" s="50">
        <v>97120</v>
      </c>
      <c r="J58" s="5">
        <v>28346</v>
      </c>
    </row>
    <row r="59" spans="1:10" ht="21" customHeight="1" x14ac:dyDescent="0.15">
      <c r="A59" s="13" t="s">
        <v>164</v>
      </c>
      <c r="B59" s="40">
        <v>155308</v>
      </c>
      <c r="C59" s="50">
        <v>150886</v>
      </c>
      <c r="D59" s="7">
        <v>32057</v>
      </c>
      <c r="E59" s="50">
        <v>2494</v>
      </c>
      <c r="F59" s="5">
        <v>2176</v>
      </c>
      <c r="G59" s="50"/>
      <c r="H59" s="5"/>
      <c r="I59" s="50">
        <v>71641</v>
      </c>
      <c r="J59" s="5">
        <v>19738</v>
      </c>
    </row>
    <row r="60" spans="1:10" ht="21" customHeight="1" x14ac:dyDescent="0.15">
      <c r="A60" s="13" t="s">
        <v>135</v>
      </c>
      <c r="B60" s="40">
        <v>98447</v>
      </c>
      <c r="C60" s="50">
        <v>97005</v>
      </c>
      <c r="D60" s="7">
        <v>19155</v>
      </c>
      <c r="E60" s="50">
        <v>1779</v>
      </c>
      <c r="F60" s="5">
        <v>1479</v>
      </c>
      <c r="G60" s="50"/>
      <c r="H60" s="5"/>
      <c r="I60" s="50">
        <v>44097</v>
      </c>
      <c r="J60" s="5">
        <v>13166</v>
      </c>
    </row>
    <row r="61" spans="1:10" ht="21" customHeight="1" x14ac:dyDescent="0.15">
      <c r="A61" s="13" t="s">
        <v>134</v>
      </c>
      <c r="B61" s="40">
        <v>83666</v>
      </c>
      <c r="C61" s="50">
        <v>82398</v>
      </c>
      <c r="D61" s="7">
        <v>22173</v>
      </c>
      <c r="E61" s="50">
        <v>1444</v>
      </c>
      <c r="F61" s="5">
        <v>1143</v>
      </c>
      <c r="G61" s="50"/>
      <c r="H61" s="5"/>
      <c r="I61" s="50">
        <v>32283</v>
      </c>
      <c r="J61" s="5">
        <v>12725</v>
      </c>
    </row>
    <row r="62" spans="1:10" ht="21" customHeight="1" x14ac:dyDescent="0.15">
      <c r="A62" s="13" t="s">
        <v>40</v>
      </c>
      <c r="B62" s="40">
        <v>26077</v>
      </c>
      <c r="C62" s="50">
        <v>25415</v>
      </c>
      <c r="D62" s="7">
        <v>8254</v>
      </c>
      <c r="E62" s="50">
        <v>684</v>
      </c>
      <c r="F62" s="5">
        <v>660</v>
      </c>
      <c r="G62" s="50"/>
      <c r="H62" s="5"/>
      <c r="I62" s="50">
        <v>4721</v>
      </c>
      <c r="J62" s="5">
        <v>1593</v>
      </c>
    </row>
    <row r="63" spans="1:10" ht="21" customHeight="1" x14ac:dyDescent="0.15">
      <c r="A63" s="16" t="s">
        <v>152</v>
      </c>
      <c r="B63" s="39">
        <f t="shared" ref="B63:J63" si="3">SUM(B58:B62)</f>
        <v>512895</v>
      </c>
      <c r="C63" s="54">
        <f t="shared" si="3"/>
        <v>503209</v>
      </c>
      <c r="D63" s="18">
        <f t="shared" si="3"/>
        <v>110674</v>
      </c>
      <c r="E63" s="54">
        <f t="shared" si="3"/>
        <v>10019</v>
      </c>
      <c r="F63" s="18">
        <f t="shared" si="3"/>
        <v>8112</v>
      </c>
      <c r="G63" s="53">
        <v>31984</v>
      </c>
      <c r="H63" s="18">
        <v>2039</v>
      </c>
      <c r="I63" s="54">
        <f t="shared" si="3"/>
        <v>249862</v>
      </c>
      <c r="J63" s="18">
        <f t="shared" si="3"/>
        <v>75568</v>
      </c>
    </row>
    <row r="64" spans="1:10" ht="21" customHeight="1" x14ac:dyDescent="0.15">
      <c r="A64" s="20" t="s">
        <v>144</v>
      </c>
      <c r="B64" s="225">
        <v>186101</v>
      </c>
      <c r="C64" s="228">
        <v>183462</v>
      </c>
      <c r="D64" s="229">
        <v>47653</v>
      </c>
      <c r="E64" s="228">
        <v>4577</v>
      </c>
      <c r="F64" s="222">
        <v>3138</v>
      </c>
      <c r="G64" s="228"/>
      <c r="H64" s="222"/>
      <c r="I64" s="228">
        <v>259928</v>
      </c>
      <c r="J64" s="222">
        <v>112807</v>
      </c>
    </row>
    <row r="65" spans="1:10" ht="21" customHeight="1" x14ac:dyDescent="0.15">
      <c r="A65" s="13" t="s">
        <v>131</v>
      </c>
      <c r="B65" s="40">
        <v>124723</v>
      </c>
      <c r="C65" s="50">
        <v>124447</v>
      </c>
      <c r="D65" s="7">
        <v>33637</v>
      </c>
      <c r="E65" s="50">
        <v>1973</v>
      </c>
      <c r="F65" s="5">
        <v>1191</v>
      </c>
      <c r="G65" s="50"/>
      <c r="H65" s="7"/>
      <c r="I65" s="50">
        <v>72995</v>
      </c>
      <c r="J65" s="5">
        <v>25389</v>
      </c>
    </row>
    <row r="66" spans="1:10" ht="21" customHeight="1" x14ac:dyDescent="0.15">
      <c r="A66" s="13" t="s">
        <v>132</v>
      </c>
      <c r="B66" s="40">
        <v>73937</v>
      </c>
      <c r="C66" s="50">
        <v>72342</v>
      </c>
      <c r="D66" s="7">
        <v>1700</v>
      </c>
      <c r="E66" s="50">
        <v>988</v>
      </c>
      <c r="F66" s="5">
        <v>726</v>
      </c>
      <c r="G66" s="50"/>
      <c r="H66" s="5"/>
      <c r="I66" s="50">
        <v>47758</v>
      </c>
      <c r="J66" s="5">
        <v>6744</v>
      </c>
    </row>
    <row r="67" spans="1:10" ht="21" customHeight="1" x14ac:dyDescent="0.15">
      <c r="A67" s="13" t="s">
        <v>136</v>
      </c>
      <c r="B67" s="40">
        <v>40623</v>
      </c>
      <c r="C67" s="50">
        <v>39980</v>
      </c>
      <c r="D67" s="7">
        <v>16425</v>
      </c>
      <c r="E67" s="50">
        <v>898</v>
      </c>
      <c r="F67" s="5">
        <v>681</v>
      </c>
      <c r="G67" s="50"/>
      <c r="H67" s="5"/>
      <c r="I67" s="50">
        <v>56697</v>
      </c>
      <c r="J67" s="5">
        <v>24906</v>
      </c>
    </row>
    <row r="68" spans="1:10" ht="21" customHeight="1" x14ac:dyDescent="0.15">
      <c r="A68" s="8" t="s">
        <v>151</v>
      </c>
      <c r="B68" s="39">
        <f>SUM(B64:B67)</f>
        <v>425384</v>
      </c>
      <c r="C68" s="53">
        <f>SUM(C64:C67)</f>
        <v>420231</v>
      </c>
      <c r="D68" s="17">
        <f>SUM(D64:D67)</f>
        <v>99415</v>
      </c>
      <c r="E68" s="54">
        <f>SUM(E64:E67)</f>
        <v>8436</v>
      </c>
      <c r="F68" s="18">
        <f>SUM(F64:F67)</f>
        <v>5736</v>
      </c>
      <c r="G68" s="54">
        <v>50709</v>
      </c>
      <c r="H68" s="18">
        <v>1754</v>
      </c>
      <c r="I68" s="54">
        <f>SUM(I64:I67)</f>
        <v>437378</v>
      </c>
      <c r="J68" s="18">
        <f>SUM(J64:J67)</f>
        <v>169846</v>
      </c>
    </row>
    <row r="69" spans="1:10" ht="21" customHeight="1" x14ac:dyDescent="0.15">
      <c r="A69" s="19" t="s">
        <v>4</v>
      </c>
      <c r="B69" s="42">
        <f t="shared" ref="B69:J69" si="4">+B33+B39+B68+B46+B47+B50+B53+B56+B57+B63</f>
        <v>4108899</v>
      </c>
      <c r="C69" s="55">
        <f t="shared" si="4"/>
        <v>4049528</v>
      </c>
      <c r="D69" s="24">
        <f t="shared" si="4"/>
        <v>959067</v>
      </c>
      <c r="E69" s="55">
        <f t="shared" si="4"/>
        <v>112177</v>
      </c>
      <c r="F69" s="24">
        <f t="shared" si="4"/>
        <v>96547</v>
      </c>
      <c r="G69" s="55">
        <f t="shared" si="4"/>
        <v>390291</v>
      </c>
      <c r="H69" s="24">
        <f t="shared" si="4"/>
        <v>34886</v>
      </c>
      <c r="I69" s="55">
        <f t="shared" si="4"/>
        <v>4226037</v>
      </c>
      <c r="J69" s="24">
        <f t="shared" si="4"/>
        <v>1548334</v>
      </c>
    </row>
    <row r="70" spans="1:10" ht="21" customHeight="1" x14ac:dyDescent="0.15">
      <c r="A70" s="21" t="s">
        <v>5</v>
      </c>
      <c r="B70" s="43">
        <v>92816</v>
      </c>
      <c r="C70" s="230">
        <v>89602</v>
      </c>
      <c r="D70" s="231">
        <v>28122</v>
      </c>
      <c r="E70" s="230">
        <v>2021</v>
      </c>
      <c r="F70" s="232">
        <v>1625</v>
      </c>
      <c r="G70" s="230">
        <v>9440</v>
      </c>
      <c r="H70" s="232">
        <v>678</v>
      </c>
      <c r="I70" s="230">
        <v>72259</v>
      </c>
      <c r="J70" s="232">
        <v>16962</v>
      </c>
    </row>
    <row r="71" spans="1:10" ht="21" customHeight="1" x14ac:dyDescent="0.15">
      <c r="A71" s="22" t="s">
        <v>6</v>
      </c>
      <c r="B71" s="47">
        <v>125568</v>
      </c>
      <c r="C71" s="50">
        <v>122899</v>
      </c>
      <c r="D71" s="10">
        <v>28949</v>
      </c>
      <c r="E71" s="50">
        <v>2864</v>
      </c>
      <c r="F71" s="10">
        <v>2449</v>
      </c>
      <c r="G71" s="50">
        <v>19186</v>
      </c>
      <c r="H71" s="10">
        <v>1753</v>
      </c>
      <c r="I71" s="50">
        <v>116154</v>
      </c>
      <c r="J71" s="7">
        <v>40237</v>
      </c>
    </row>
    <row r="72" spans="1:10" ht="21" customHeight="1" x14ac:dyDescent="0.15">
      <c r="A72" s="22" t="s">
        <v>7</v>
      </c>
      <c r="B72" s="40">
        <v>122939</v>
      </c>
      <c r="C72" s="50">
        <v>120453</v>
      </c>
      <c r="D72" s="7">
        <v>43558</v>
      </c>
      <c r="E72" s="50">
        <v>4766</v>
      </c>
      <c r="F72" s="5">
        <v>3667</v>
      </c>
      <c r="G72" s="50">
        <v>19861</v>
      </c>
      <c r="H72" s="5">
        <v>1518</v>
      </c>
      <c r="I72" s="50">
        <v>76961</v>
      </c>
      <c r="J72" s="5">
        <v>30756</v>
      </c>
    </row>
    <row r="73" spans="1:10" ht="21" customHeight="1" x14ac:dyDescent="0.15">
      <c r="A73" s="23" t="s">
        <v>8</v>
      </c>
      <c r="B73" s="233">
        <v>133005</v>
      </c>
      <c r="C73" s="56">
        <v>129755</v>
      </c>
      <c r="D73" s="11">
        <v>28019</v>
      </c>
      <c r="E73" s="56">
        <v>3037</v>
      </c>
      <c r="F73" s="9">
        <v>2358</v>
      </c>
      <c r="G73" s="56">
        <v>7430</v>
      </c>
      <c r="H73" s="9">
        <v>501</v>
      </c>
      <c r="I73" s="56">
        <v>61217</v>
      </c>
      <c r="J73" s="9">
        <v>21841</v>
      </c>
    </row>
    <row r="74" spans="1:10" ht="21" customHeight="1" x14ac:dyDescent="0.15">
      <c r="A74" s="19" t="s">
        <v>9</v>
      </c>
      <c r="B74" s="42">
        <f>SUM(B70:B73)</f>
        <v>474328</v>
      </c>
      <c r="C74" s="55">
        <f t="shared" ref="C74:J74" si="5">SUM(C70:C73)</f>
        <v>462709</v>
      </c>
      <c r="D74" s="24">
        <f t="shared" si="5"/>
        <v>128648</v>
      </c>
      <c r="E74" s="55">
        <f t="shared" si="5"/>
        <v>12688</v>
      </c>
      <c r="F74" s="24">
        <f t="shared" si="5"/>
        <v>10099</v>
      </c>
      <c r="G74" s="55">
        <f t="shared" si="5"/>
        <v>55917</v>
      </c>
      <c r="H74" s="24">
        <f>SUM(H70:H73)</f>
        <v>4450</v>
      </c>
      <c r="I74" s="55">
        <f t="shared" si="5"/>
        <v>326591</v>
      </c>
      <c r="J74" s="24">
        <f t="shared" si="5"/>
        <v>109796</v>
      </c>
    </row>
    <row r="75" spans="1:10" ht="21" customHeight="1" x14ac:dyDescent="0.15">
      <c r="A75" s="19" t="s">
        <v>10</v>
      </c>
      <c r="B75" s="42">
        <f t="shared" ref="B75:J75" si="6">B69+B74</f>
        <v>4583227</v>
      </c>
      <c r="C75" s="55">
        <f t="shared" si="6"/>
        <v>4512237</v>
      </c>
      <c r="D75" s="24">
        <f t="shared" si="6"/>
        <v>1087715</v>
      </c>
      <c r="E75" s="55">
        <f t="shared" si="6"/>
        <v>124865</v>
      </c>
      <c r="F75" s="24">
        <f>F69+F74</f>
        <v>106646</v>
      </c>
      <c r="G75" s="55">
        <f t="shared" si="6"/>
        <v>446208</v>
      </c>
      <c r="H75" s="24">
        <f t="shared" si="6"/>
        <v>39336</v>
      </c>
      <c r="I75" s="55">
        <f t="shared" si="6"/>
        <v>4552628</v>
      </c>
      <c r="J75" s="24">
        <f t="shared" si="6"/>
        <v>1658130</v>
      </c>
    </row>
    <row r="76" spans="1:10" ht="21" customHeight="1" x14ac:dyDescent="0.15">
      <c r="A76" s="21" t="s">
        <v>11</v>
      </c>
      <c r="B76" s="43">
        <v>98554</v>
      </c>
      <c r="C76" s="55">
        <v>95670</v>
      </c>
      <c r="D76" s="24">
        <v>28044</v>
      </c>
      <c r="E76" s="55">
        <v>2327</v>
      </c>
      <c r="F76" s="24">
        <v>2259</v>
      </c>
      <c r="G76" s="55">
        <v>10947</v>
      </c>
      <c r="H76" s="24">
        <v>863</v>
      </c>
      <c r="I76" s="55">
        <v>77886</v>
      </c>
      <c r="J76" s="25">
        <v>20564</v>
      </c>
    </row>
    <row r="77" spans="1:10" ht="21" customHeight="1" x14ac:dyDescent="0.15">
      <c r="A77" s="19" t="s">
        <v>160</v>
      </c>
      <c r="B77" s="42">
        <f>B76+B75</f>
        <v>4681781</v>
      </c>
      <c r="C77" s="57">
        <f t="shared" ref="C77:J77" si="7">C76+C75</f>
        <v>4607907</v>
      </c>
      <c r="D77" s="25">
        <f t="shared" si="7"/>
        <v>1115759</v>
      </c>
      <c r="E77" s="57">
        <f t="shared" si="7"/>
        <v>127192</v>
      </c>
      <c r="F77" s="25">
        <f t="shared" si="7"/>
        <v>108905</v>
      </c>
      <c r="G77" s="57">
        <f t="shared" si="7"/>
        <v>457155</v>
      </c>
      <c r="H77" s="25">
        <f t="shared" si="7"/>
        <v>40199</v>
      </c>
      <c r="I77" s="57">
        <f t="shared" si="7"/>
        <v>4630514</v>
      </c>
      <c r="J77" s="25">
        <f t="shared" si="7"/>
        <v>1678694</v>
      </c>
    </row>
    <row r="78" spans="1:10" ht="21" customHeight="1" x14ac:dyDescent="0.15">
      <c r="A78" s="19" t="s">
        <v>13</v>
      </c>
      <c r="B78" s="42">
        <f t="shared" ref="B78:J78" si="8">+B7+B77</f>
        <v>5728222</v>
      </c>
      <c r="C78" s="57">
        <f t="shared" si="8"/>
        <v>5637507</v>
      </c>
      <c r="D78" s="25">
        <f t="shared" si="8"/>
        <v>1157314</v>
      </c>
      <c r="E78" s="57">
        <f t="shared" si="8"/>
        <v>144018</v>
      </c>
      <c r="F78" s="25">
        <f t="shared" si="8"/>
        <v>119419</v>
      </c>
      <c r="G78" s="57">
        <f t="shared" si="8"/>
        <v>541045</v>
      </c>
      <c r="H78" s="25">
        <f t="shared" si="8"/>
        <v>44354</v>
      </c>
      <c r="I78" s="57">
        <f t="shared" si="8"/>
        <v>4764499</v>
      </c>
      <c r="J78" s="25">
        <f t="shared" si="8"/>
        <v>1698787</v>
      </c>
    </row>
    <row r="79" spans="1:10" x14ac:dyDescent="0.15">
      <c r="A79" s="278"/>
    </row>
  </sheetData>
  <mergeCells count="23">
    <mergeCell ref="E4:E5"/>
    <mergeCell ref="D4:D5"/>
    <mergeCell ref="A1:J1"/>
    <mergeCell ref="C42:D42"/>
    <mergeCell ref="E42:F42"/>
    <mergeCell ref="G42:H42"/>
    <mergeCell ref="I42:J42"/>
    <mergeCell ref="C3:D3"/>
    <mergeCell ref="E3:F3"/>
    <mergeCell ref="G3:H3"/>
    <mergeCell ref="I3:J3"/>
    <mergeCell ref="G4:G5"/>
    <mergeCell ref="C4:C5"/>
    <mergeCell ref="J4:J5"/>
    <mergeCell ref="I4:I5"/>
    <mergeCell ref="H4:H5"/>
    <mergeCell ref="I43:I44"/>
    <mergeCell ref="J43:J44"/>
    <mergeCell ref="G43:G44"/>
    <mergeCell ref="H43:H44"/>
    <mergeCell ref="C43:C44"/>
    <mergeCell ref="D43:D44"/>
    <mergeCell ref="E43:E44"/>
  </mergeCells>
  <phoneticPr fontId="2"/>
  <pageMargins left="0.6692913385826772" right="0.6692913385826772" top="0.55118110236220474" bottom="0.74803149606299213" header="0.31496062992125984" footer="0.31496062992125984"/>
  <pageSetup paperSize="9" scale="98" firstPageNumber="5" orientation="portrait" useFirstPageNumber="1" r:id="rId1"/>
  <headerFooter alignWithMargins="0">
    <oddFooter>&amp;C&amp;"ＭＳ Ｐ明朝,標準"- &amp;P -</oddFooter>
  </headerFooter>
  <rowBreaks count="1" manualBreakCount="1">
    <brk id="3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83"/>
  <sheetViews>
    <sheetView view="pageBreakPreview" zoomScale="90" zoomScaleNormal="90" zoomScaleSheetLayoutView="90" workbookViewId="0">
      <pane ySplit="8" topLeftCell="A27" activePane="bottomLeft" state="frozen"/>
      <selection activeCell="G11" sqref="G11"/>
      <selection pane="bottomLeft" activeCell="K29" sqref="K29"/>
    </sheetView>
  </sheetViews>
  <sheetFormatPr defaultRowHeight="13.5" x14ac:dyDescent="0.15"/>
  <cols>
    <col min="1" max="1" width="12.875" customWidth="1"/>
    <col min="2" max="2" width="4.375" customWidth="1"/>
    <col min="3" max="3" width="6" customWidth="1"/>
    <col min="4" max="4" width="3.875" customWidth="1"/>
    <col min="5" max="5" width="6" customWidth="1"/>
    <col min="6" max="6" width="4" customWidth="1"/>
    <col min="7" max="7" width="5.125" customWidth="1"/>
    <col min="8" max="8" width="4.375" customWidth="1"/>
    <col min="9" max="9" width="6" customWidth="1"/>
    <col min="10" max="10" width="4" customWidth="1"/>
    <col min="11" max="11" width="5.25" customWidth="1"/>
    <col min="12" max="12" width="4" customWidth="1"/>
    <col min="13" max="13" width="5.125" customWidth="1"/>
    <col min="14" max="14" width="4.375" customWidth="1"/>
    <col min="15" max="15" width="6" customWidth="1"/>
    <col min="16" max="16" width="4.375" customWidth="1"/>
    <col min="17" max="17" width="6.125" customWidth="1"/>
    <col min="18" max="18" width="4.375" customWidth="1"/>
    <col min="19" max="19" width="6" customWidth="1"/>
    <col min="20" max="20" width="4" customWidth="1"/>
    <col min="21" max="21" width="6" customWidth="1"/>
    <col min="22" max="22" width="4" customWidth="1"/>
    <col min="23" max="23" width="5.25" customWidth="1"/>
    <col min="24" max="24" width="4" customWidth="1"/>
    <col min="25" max="25" width="5.125" customWidth="1"/>
    <col min="26" max="26" width="4" customWidth="1"/>
    <col min="27" max="27" width="6" customWidth="1"/>
    <col min="28" max="28" width="4" customWidth="1"/>
    <col min="29" max="29" width="5.25" customWidth="1"/>
    <col min="30" max="30" width="4" customWidth="1"/>
    <col min="31" max="33" width="5.125" customWidth="1"/>
    <col min="34" max="34" width="8.125" customWidth="1"/>
    <col min="35" max="37" width="6.875" customWidth="1"/>
    <col min="38" max="39" width="7.625" customWidth="1"/>
  </cols>
  <sheetData>
    <row r="1" spans="1:39" ht="24" customHeight="1" x14ac:dyDescent="0.15">
      <c r="A1" s="368" t="s">
        <v>173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8"/>
      <c r="AC1" s="368"/>
      <c r="AD1" s="368"/>
      <c r="AE1" s="368"/>
      <c r="AF1" s="368"/>
      <c r="AG1" s="368"/>
      <c r="AH1" s="368"/>
      <c r="AI1" s="368"/>
      <c r="AJ1" s="368"/>
      <c r="AK1" s="368"/>
      <c r="AL1" s="368"/>
      <c r="AM1" s="368"/>
    </row>
    <row r="2" spans="1:39" ht="14.1" customHeight="1" x14ac:dyDescent="0.15">
      <c r="A2" s="34"/>
      <c r="B2" s="34"/>
      <c r="C2" s="35"/>
      <c r="D2" s="34"/>
      <c r="E2" s="34"/>
      <c r="F2" s="34"/>
      <c r="G2" s="34"/>
      <c r="H2" s="34"/>
      <c r="I2" s="35"/>
      <c r="J2" s="34"/>
      <c r="K2" s="34"/>
      <c r="L2" s="34"/>
      <c r="M2" s="34"/>
      <c r="N2" s="34"/>
      <c r="O2" s="35"/>
      <c r="P2" s="34"/>
      <c r="Q2" s="34"/>
      <c r="R2" s="34"/>
      <c r="S2" s="34"/>
      <c r="T2" s="34"/>
      <c r="U2" s="35"/>
      <c r="V2" s="34"/>
      <c r="W2" s="34"/>
      <c r="X2" s="34"/>
      <c r="Y2" s="34"/>
      <c r="Z2" s="34"/>
      <c r="AA2" s="35"/>
      <c r="AB2" s="34"/>
      <c r="AC2" s="34"/>
      <c r="AD2" s="34"/>
      <c r="AE2" s="34"/>
      <c r="AF2" s="34"/>
      <c r="AG2" s="34"/>
      <c r="AH2" s="34"/>
      <c r="AI2" s="34"/>
    </row>
    <row r="3" spans="1:39" x14ac:dyDescent="0.15">
      <c r="A3" s="36"/>
      <c r="B3" s="369" t="s">
        <v>71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370"/>
      <c r="AD3" s="370"/>
      <c r="AE3" s="370"/>
      <c r="AF3" s="36"/>
      <c r="AG3" s="196"/>
      <c r="AH3" s="36"/>
      <c r="AI3" s="379" t="s">
        <v>73</v>
      </c>
      <c r="AJ3" s="380"/>
      <c r="AK3" s="381"/>
      <c r="AL3" s="379" t="s">
        <v>74</v>
      </c>
      <c r="AM3" s="381"/>
    </row>
    <row r="4" spans="1:39" x14ac:dyDescent="0.15">
      <c r="A4" s="155"/>
      <c r="B4" s="369" t="s">
        <v>188</v>
      </c>
      <c r="C4" s="385"/>
      <c r="D4" s="385"/>
      <c r="E4" s="385"/>
      <c r="F4" s="385"/>
      <c r="G4" s="386"/>
      <c r="H4" s="369" t="s">
        <v>189</v>
      </c>
      <c r="I4" s="385"/>
      <c r="J4" s="385"/>
      <c r="K4" s="385"/>
      <c r="L4" s="385"/>
      <c r="M4" s="386"/>
      <c r="N4" s="379" t="s">
        <v>207</v>
      </c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155"/>
      <c r="AG4" s="201"/>
      <c r="AH4" s="155" t="s">
        <v>72</v>
      </c>
      <c r="AI4" s="382"/>
      <c r="AJ4" s="383"/>
      <c r="AK4" s="384"/>
      <c r="AL4" s="382"/>
      <c r="AM4" s="384"/>
    </row>
    <row r="5" spans="1:39" x14ac:dyDescent="0.15">
      <c r="A5" s="155" t="s">
        <v>15</v>
      </c>
      <c r="B5" s="387" t="s">
        <v>75</v>
      </c>
      <c r="C5" s="388"/>
      <c r="D5" s="391" t="s">
        <v>76</v>
      </c>
      <c r="E5" s="388"/>
      <c r="F5" s="391" t="s">
        <v>77</v>
      </c>
      <c r="G5" s="393"/>
      <c r="H5" s="387" t="s">
        <v>75</v>
      </c>
      <c r="I5" s="388"/>
      <c r="J5" s="391" t="s">
        <v>76</v>
      </c>
      <c r="K5" s="388"/>
      <c r="L5" s="391" t="s">
        <v>77</v>
      </c>
      <c r="M5" s="393"/>
      <c r="N5" s="395" t="s">
        <v>190</v>
      </c>
      <c r="O5" s="396"/>
      <c r="P5" s="396"/>
      <c r="Q5" s="396"/>
      <c r="R5" s="396"/>
      <c r="S5" s="397"/>
      <c r="T5" s="395" t="s">
        <v>76</v>
      </c>
      <c r="U5" s="396"/>
      <c r="V5" s="396"/>
      <c r="W5" s="396"/>
      <c r="X5" s="396"/>
      <c r="Y5" s="397"/>
      <c r="Z5" s="395" t="s">
        <v>77</v>
      </c>
      <c r="AA5" s="396"/>
      <c r="AB5" s="396"/>
      <c r="AC5" s="396"/>
      <c r="AD5" s="396"/>
      <c r="AE5" s="396"/>
      <c r="AF5" s="45" t="s">
        <v>195</v>
      </c>
      <c r="AG5" s="200" t="s">
        <v>196</v>
      </c>
      <c r="AH5" s="37" t="s">
        <v>89</v>
      </c>
      <c r="AI5" s="362" t="s">
        <v>78</v>
      </c>
      <c r="AJ5" s="123" t="s">
        <v>79</v>
      </c>
      <c r="AK5" s="58" t="s">
        <v>80</v>
      </c>
      <c r="AL5" s="362" t="s">
        <v>81</v>
      </c>
      <c r="AM5" s="58" t="s">
        <v>82</v>
      </c>
    </row>
    <row r="6" spans="1:39" x14ac:dyDescent="0.15">
      <c r="A6" s="155"/>
      <c r="B6" s="389"/>
      <c r="C6" s="390"/>
      <c r="D6" s="392"/>
      <c r="E6" s="390"/>
      <c r="F6" s="392"/>
      <c r="G6" s="394"/>
      <c r="H6" s="389"/>
      <c r="I6" s="390"/>
      <c r="J6" s="392"/>
      <c r="K6" s="390"/>
      <c r="L6" s="392"/>
      <c r="M6" s="394"/>
      <c r="N6" s="389" t="s">
        <v>191</v>
      </c>
      <c r="O6" s="390"/>
      <c r="P6" s="392" t="s">
        <v>192</v>
      </c>
      <c r="Q6" s="390"/>
      <c r="R6" s="392" t="s">
        <v>193</v>
      </c>
      <c r="S6" s="402"/>
      <c r="T6" s="389" t="s">
        <v>191</v>
      </c>
      <c r="U6" s="390"/>
      <c r="V6" s="392" t="s">
        <v>192</v>
      </c>
      <c r="W6" s="390"/>
      <c r="X6" s="392" t="s">
        <v>193</v>
      </c>
      <c r="Y6" s="402"/>
      <c r="Z6" s="389" t="s">
        <v>191</v>
      </c>
      <c r="AA6" s="390"/>
      <c r="AB6" s="392" t="s">
        <v>192</v>
      </c>
      <c r="AC6" s="390"/>
      <c r="AD6" s="392" t="s">
        <v>193</v>
      </c>
      <c r="AE6" s="402"/>
      <c r="AF6" s="45"/>
      <c r="AG6" s="198"/>
      <c r="AH6" s="37" t="s">
        <v>83</v>
      </c>
      <c r="AI6" s="363"/>
      <c r="AJ6" s="124" t="s">
        <v>84</v>
      </c>
      <c r="AK6" s="59" t="s">
        <v>85</v>
      </c>
      <c r="AL6" s="363"/>
      <c r="AM6" s="59" t="s">
        <v>86</v>
      </c>
    </row>
    <row r="7" spans="1:39" x14ac:dyDescent="0.15">
      <c r="A7" s="155"/>
      <c r="B7" s="400" t="s">
        <v>180</v>
      </c>
      <c r="C7" s="401"/>
      <c r="D7" s="398" t="s">
        <v>180</v>
      </c>
      <c r="E7" s="401"/>
      <c r="F7" s="398" t="s">
        <v>180</v>
      </c>
      <c r="G7" s="399"/>
      <c r="H7" s="400" t="s">
        <v>180</v>
      </c>
      <c r="I7" s="401"/>
      <c r="J7" s="398" t="s">
        <v>180</v>
      </c>
      <c r="K7" s="401"/>
      <c r="L7" s="398" t="s">
        <v>180</v>
      </c>
      <c r="M7" s="399"/>
      <c r="N7" s="400" t="s">
        <v>180</v>
      </c>
      <c r="O7" s="401"/>
      <c r="P7" s="398" t="s">
        <v>180</v>
      </c>
      <c r="Q7" s="401"/>
      <c r="R7" s="398" t="s">
        <v>180</v>
      </c>
      <c r="S7" s="399"/>
      <c r="T7" s="400" t="s">
        <v>180</v>
      </c>
      <c r="U7" s="401"/>
      <c r="V7" s="398" t="s">
        <v>180</v>
      </c>
      <c r="W7" s="401"/>
      <c r="X7" s="398" t="s">
        <v>180</v>
      </c>
      <c r="Y7" s="399"/>
      <c r="Z7" s="400" t="s">
        <v>180</v>
      </c>
      <c r="AA7" s="401"/>
      <c r="AB7" s="398" t="s">
        <v>180</v>
      </c>
      <c r="AC7" s="401"/>
      <c r="AD7" s="398" t="s">
        <v>180</v>
      </c>
      <c r="AE7" s="403"/>
      <c r="AF7" s="202"/>
      <c r="AG7" s="199"/>
      <c r="AH7" s="37"/>
      <c r="AI7" s="69"/>
      <c r="AJ7" s="124"/>
      <c r="AK7" s="59"/>
      <c r="AL7" s="69"/>
      <c r="AM7" s="59"/>
    </row>
    <row r="8" spans="1:39" x14ac:dyDescent="0.15">
      <c r="A8" s="23"/>
      <c r="B8" s="125" t="s">
        <v>87</v>
      </c>
      <c r="C8" s="126"/>
      <c r="D8" s="127" t="s">
        <v>87</v>
      </c>
      <c r="E8" s="128"/>
      <c r="F8" s="126" t="s">
        <v>87</v>
      </c>
      <c r="G8" s="126"/>
      <c r="H8" s="125" t="s">
        <v>87</v>
      </c>
      <c r="I8" s="126"/>
      <c r="J8" s="127" t="s">
        <v>87</v>
      </c>
      <c r="K8" s="128"/>
      <c r="L8" s="126" t="s">
        <v>87</v>
      </c>
      <c r="M8" s="126"/>
      <c r="N8" s="125" t="s">
        <v>87</v>
      </c>
      <c r="O8" s="126"/>
      <c r="P8" s="127" t="s">
        <v>87</v>
      </c>
      <c r="Q8" s="128"/>
      <c r="R8" s="126" t="s">
        <v>87</v>
      </c>
      <c r="S8" s="126"/>
      <c r="T8" s="125" t="s">
        <v>87</v>
      </c>
      <c r="U8" s="126"/>
      <c r="V8" s="127" t="s">
        <v>87</v>
      </c>
      <c r="W8" s="128"/>
      <c r="X8" s="126" t="s">
        <v>87</v>
      </c>
      <c r="Y8" s="126"/>
      <c r="Z8" s="125" t="s">
        <v>87</v>
      </c>
      <c r="AA8" s="126"/>
      <c r="AB8" s="127" t="s">
        <v>87</v>
      </c>
      <c r="AC8" s="128"/>
      <c r="AD8" s="377" t="s">
        <v>87</v>
      </c>
      <c r="AE8" s="378"/>
      <c r="AF8" s="38" t="s">
        <v>197</v>
      </c>
      <c r="AG8" s="126" t="s">
        <v>197</v>
      </c>
      <c r="AH8" s="38" t="s">
        <v>87</v>
      </c>
      <c r="AI8" s="60" t="s">
        <v>88</v>
      </c>
      <c r="AJ8" s="129" t="s">
        <v>49</v>
      </c>
      <c r="AK8" s="61" t="s">
        <v>49</v>
      </c>
      <c r="AL8" s="60" t="s">
        <v>179</v>
      </c>
      <c r="AM8" s="61" t="s">
        <v>49</v>
      </c>
    </row>
    <row r="9" spans="1:39" ht="21" customHeight="1" x14ac:dyDescent="0.15">
      <c r="A9" s="26" t="s">
        <v>90</v>
      </c>
      <c r="B9" s="296">
        <f>H9+N9</f>
        <v>35</v>
      </c>
      <c r="C9" s="314">
        <f>I9+O9</f>
        <v>23</v>
      </c>
      <c r="D9" s="310">
        <f>J9+T9</f>
        <v>35</v>
      </c>
      <c r="E9" s="315">
        <f>K9+U9</f>
        <v>23</v>
      </c>
      <c r="F9" s="316">
        <f>L9+Z9</f>
        <v>0</v>
      </c>
      <c r="G9" s="317">
        <f>M9+AA9</f>
        <v>0</v>
      </c>
      <c r="H9" s="296">
        <f>J9+L9</f>
        <v>21</v>
      </c>
      <c r="I9" s="314">
        <f>K9+M9</f>
        <v>16</v>
      </c>
      <c r="J9" s="310">
        <v>21</v>
      </c>
      <c r="K9" s="315">
        <v>16</v>
      </c>
      <c r="L9" s="316">
        <v>0</v>
      </c>
      <c r="M9" s="317">
        <v>0</v>
      </c>
      <c r="N9" s="296">
        <f t="shared" ref="N9:S9" si="0">T9+Z9</f>
        <v>14</v>
      </c>
      <c r="O9" s="314">
        <f t="shared" si="0"/>
        <v>7</v>
      </c>
      <c r="P9" s="310">
        <f t="shared" si="0"/>
        <v>7</v>
      </c>
      <c r="Q9" s="315">
        <f t="shared" si="0"/>
        <v>7</v>
      </c>
      <c r="R9" s="316">
        <f t="shared" si="0"/>
        <v>7</v>
      </c>
      <c r="S9" s="317">
        <f t="shared" si="0"/>
        <v>0</v>
      </c>
      <c r="T9" s="296">
        <f>V9+X9</f>
        <v>14</v>
      </c>
      <c r="U9" s="314">
        <f>W9+Y9</f>
        <v>7</v>
      </c>
      <c r="V9" s="310">
        <v>7</v>
      </c>
      <c r="W9" s="315">
        <v>7</v>
      </c>
      <c r="X9" s="316">
        <v>7</v>
      </c>
      <c r="Y9" s="317">
        <v>0</v>
      </c>
      <c r="Z9" s="296">
        <f>AB9+AD9</f>
        <v>0</v>
      </c>
      <c r="AA9" s="314">
        <f>AC9+AE9</f>
        <v>0</v>
      </c>
      <c r="AB9" s="310">
        <v>0</v>
      </c>
      <c r="AC9" s="315">
        <v>0</v>
      </c>
      <c r="AD9" s="316">
        <v>0</v>
      </c>
      <c r="AE9" s="317">
        <v>0</v>
      </c>
      <c r="AF9" s="318">
        <v>0</v>
      </c>
      <c r="AG9" s="318">
        <v>0</v>
      </c>
      <c r="AH9" s="298">
        <f>集計表1!B7/B9</f>
        <v>29037.8</v>
      </c>
      <c r="AI9" s="299">
        <f>集計表2!C7/集計表1!B7</f>
        <v>1.0130637602415768</v>
      </c>
      <c r="AJ9" s="300">
        <f>集計表2!F7/集計表1!B7</f>
        <v>1.0345136339529853E-2</v>
      </c>
      <c r="AK9" s="301">
        <f>集計表2!I7/集計表1!B7</f>
        <v>0.13183308849647207</v>
      </c>
      <c r="AL9" s="302">
        <f>集計表2!G7/集計表1!B7</f>
        <v>8.2542656222480457E-2</v>
      </c>
      <c r="AM9" s="303">
        <f>集計表2!I7/集計表2!G7</f>
        <v>1.5971510311121706</v>
      </c>
    </row>
    <row r="10" spans="1:39" ht="21" customHeight="1" x14ac:dyDescent="0.15">
      <c r="A10" s="22" t="s">
        <v>16</v>
      </c>
      <c r="B10" s="10">
        <f t="shared" ref="B10:B34" si="1">H10+N10</f>
        <v>29</v>
      </c>
      <c r="C10" s="95">
        <f t="shared" ref="C10:C34" si="2">I10+O10</f>
        <v>19</v>
      </c>
      <c r="D10" s="96">
        <f t="shared" ref="D10:D34" si="3">J10+T10</f>
        <v>29</v>
      </c>
      <c r="E10" s="97">
        <f t="shared" ref="E10:E34" si="4">K10+U10</f>
        <v>19</v>
      </c>
      <c r="F10" s="96">
        <f t="shared" ref="F10:F34" si="5">L10+Z10</f>
        <v>0</v>
      </c>
      <c r="G10" s="98">
        <f t="shared" ref="G10:G34" si="6">M10+AA10</f>
        <v>0</v>
      </c>
      <c r="H10" s="10">
        <f t="shared" ref="H10:H34" si="7">J10+L10</f>
        <v>17</v>
      </c>
      <c r="I10" s="95">
        <f t="shared" ref="I10:I34" si="8">K10+M10</f>
        <v>13</v>
      </c>
      <c r="J10" s="96">
        <v>17</v>
      </c>
      <c r="K10" s="97">
        <v>13</v>
      </c>
      <c r="L10" s="96">
        <v>0</v>
      </c>
      <c r="M10" s="98">
        <v>0</v>
      </c>
      <c r="N10" s="10">
        <f t="shared" ref="N10:N34" si="9">T10+Z10</f>
        <v>12</v>
      </c>
      <c r="O10" s="95">
        <f t="shared" ref="O10:O34" si="10">U10+AA10</f>
        <v>6</v>
      </c>
      <c r="P10" s="96">
        <f t="shared" ref="P10:P34" si="11">V10+AB10</f>
        <v>11</v>
      </c>
      <c r="Q10" s="97">
        <f t="shared" ref="Q10:Q34" si="12">W10+AC10</f>
        <v>6</v>
      </c>
      <c r="R10" s="96">
        <f>X10+AD10</f>
        <v>1</v>
      </c>
      <c r="S10" s="98">
        <f t="shared" ref="S10:S34" si="13">Y10+AE10</f>
        <v>0</v>
      </c>
      <c r="T10" s="10">
        <f t="shared" ref="T10:T34" si="14">V10+X10</f>
        <v>12</v>
      </c>
      <c r="U10" s="95">
        <f t="shared" ref="U10:U34" si="15">W10+Y10</f>
        <v>6</v>
      </c>
      <c r="V10" s="96">
        <v>11</v>
      </c>
      <c r="W10" s="97">
        <v>6</v>
      </c>
      <c r="X10" s="96">
        <v>1</v>
      </c>
      <c r="Y10" s="98">
        <v>0</v>
      </c>
      <c r="Z10" s="10">
        <f t="shared" ref="Z10:Z34" si="16">AB10+AD10</f>
        <v>0</v>
      </c>
      <c r="AA10" s="95">
        <f t="shared" ref="AA10:AA34" si="17">AC10+AE10</f>
        <v>0</v>
      </c>
      <c r="AB10" s="96">
        <v>0</v>
      </c>
      <c r="AC10" s="97">
        <v>0</v>
      </c>
      <c r="AD10" s="96">
        <v>0</v>
      </c>
      <c r="AE10" s="98">
        <v>0</v>
      </c>
      <c r="AF10" s="205">
        <v>0</v>
      </c>
      <c r="AG10" s="205">
        <v>37</v>
      </c>
      <c r="AH10" s="89"/>
      <c r="AI10" s="99"/>
      <c r="AJ10" s="100"/>
      <c r="AK10" s="101"/>
      <c r="AL10" s="114"/>
      <c r="AM10" s="115"/>
    </row>
    <row r="11" spans="1:39" ht="21" customHeight="1" x14ac:dyDescent="0.15">
      <c r="A11" s="22" t="s">
        <v>91</v>
      </c>
      <c r="B11" s="10">
        <f t="shared" si="1"/>
        <v>0</v>
      </c>
      <c r="C11" s="95">
        <f t="shared" si="2"/>
        <v>0</v>
      </c>
      <c r="D11" s="96">
        <f t="shared" si="3"/>
        <v>0</v>
      </c>
      <c r="E11" s="97">
        <f t="shared" si="4"/>
        <v>0</v>
      </c>
      <c r="F11" s="96">
        <f t="shared" si="5"/>
        <v>0</v>
      </c>
      <c r="G11" s="98">
        <f t="shared" si="6"/>
        <v>0</v>
      </c>
      <c r="H11" s="10">
        <f t="shared" si="7"/>
        <v>0</v>
      </c>
      <c r="I11" s="95">
        <f t="shared" si="8"/>
        <v>0</v>
      </c>
      <c r="J11" s="96">
        <v>0</v>
      </c>
      <c r="K11" s="97">
        <v>0</v>
      </c>
      <c r="L11" s="96">
        <v>0</v>
      </c>
      <c r="M11" s="98">
        <v>0</v>
      </c>
      <c r="N11" s="10">
        <f t="shared" si="9"/>
        <v>0</v>
      </c>
      <c r="O11" s="95">
        <f t="shared" si="10"/>
        <v>0</v>
      </c>
      <c r="P11" s="96">
        <f t="shared" si="11"/>
        <v>0</v>
      </c>
      <c r="Q11" s="97">
        <f t="shared" si="12"/>
        <v>0</v>
      </c>
      <c r="R11" s="96">
        <f t="shared" ref="R11:R34" si="18">X11+AD11</f>
        <v>0</v>
      </c>
      <c r="S11" s="98">
        <f t="shared" si="13"/>
        <v>0</v>
      </c>
      <c r="T11" s="10">
        <f t="shared" si="14"/>
        <v>0</v>
      </c>
      <c r="U11" s="95">
        <f t="shared" si="15"/>
        <v>0</v>
      </c>
      <c r="V11" s="96">
        <v>0</v>
      </c>
      <c r="W11" s="97">
        <v>0</v>
      </c>
      <c r="X11" s="96">
        <v>0</v>
      </c>
      <c r="Y11" s="98">
        <v>0</v>
      </c>
      <c r="Z11" s="10">
        <f t="shared" si="16"/>
        <v>0</v>
      </c>
      <c r="AA11" s="95">
        <f t="shared" si="17"/>
        <v>0</v>
      </c>
      <c r="AB11" s="96">
        <v>0</v>
      </c>
      <c r="AC11" s="97">
        <v>0</v>
      </c>
      <c r="AD11" s="96">
        <v>0</v>
      </c>
      <c r="AE11" s="98">
        <v>0</v>
      </c>
      <c r="AF11" s="205">
        <v>0</v>
      </c>
      <c r="AG11" s="205">
        <v>3</v>
      </c>
      <c r="AH11" s="7"/>
      <c r="AI11" s="99"/>
      <c r="AJ11" s="100"/>
      <c r="AK11" s="101"/>
      <c r="AL11" s="102"/>
      <c r="AM11" s="103"/>
    </row>
    <row r="12" spans="1:39" ht="21" customHeight="1" x14ac:dyDescent="0.15">
      <c r="A12" s="22" t="s">
        <v>92</v>
      </c>
      <c r="B12" s="10">
        <f t="shared" si="1"/>
        <v>2</v>
      </c>
      <c r="C12" s="95">
        <f t="shared" si="2"/>
        <v>2</v>
      </c>
      <c r="D12" s="96">
        <f t="shared" si="3"/>
        <v>2</v>
      </c>
      <c r="E12" s="97">
        <f t="shared" si="4"/>
        <v>2</v>
      </c>
      <c r="F12" s="96">
        <f t="shared" si="5"/>
        <v>0</v>
      </c>
      <c r="G12" s="98">
        <f t="shared" si="6"/>
        <v>0</v>
      </c>
      <c r="H12" s="10">
        <f t="shared" si="7"/>
        <v>0</v>
      </c>
      <c r="I12" s="95">
        <f t="shared" si="8"/>
        <v>0</v>
      </c>
      <c r="J12" s="96">
        <v>0</v>
      </c>
      <c r="K12" s="97">
        <v>0</v>
      </c>
      <c r="L12" s="96">
        <v>0</v>
      </c>
      <c r="M12" s="98">
        <v>0</v>
      </c>
      <c r="N12" s="10">
        <f t="shared" si="9"/>
        <v>2</v>
      </c>
      <c r="O12" s="95">
        <f t="shared" si="10"/>
        <v>2</v>
      </c>
      <c r="P12" s="96">
        <f t="shared" si="11"/>
        <v>2</v>
      </c>
      <c r="Q12" s="97">
        <f t="shared" si="12"/>
        <v>2</v>
      </c>
      <c r="R12" s="96">
        <f t="shared" si="18"/>
        <v>0</v>
      </c>
      <c r="S12" s="98">
        <f t="shared" si="13"/>
        <v>0</v>
      </c>
      <c r="T12" s="10">
        <f t="shared" si="14"/>
        <v>2</v>
      </c>
      <c r="U12" s="95">
        <f t="shared" si="15"/>
        <v>2</v>
      </c>
      <c r="V12" s="96">
        <v>2</v>
      </c>
      <c r="W12" s="97">
        <v>2</v>
      </c>
      <c r="X12" s="96">
        <v>0</v>
      </c>
      <c r="Y12" s="98">
        <v>0</v>
      </c>
      <c r="Z12" s="10">
        <f t="shared" si="16"/>
        <v>0</v>
      </c>
      <c r="AA12" s="95">
        <f t="shared" si="17"/>
        <v>0</v>
      </c>
      <c r="AB12" s="96">
        <v>0</v>
      </c>
      <c r="AC12" s="97">
        <v>0</v>
      </c>
      <c r="AD12" s="96">
        <v>0</v>
      </c>
      <c r="AE12" s="98">
        <v>0</v>
      </c>
      <c r="AF12" s="205">
        <v>0</v>
      </c>
      <c r="AG12" s="205">
        <v>0</v>
      </c>
      <c r="AH12" s="7"/>
      <c r="AI12" s="99"/>
      <c r="AJ12" s="100"/>
      <c r="AK12" s="101"/>
      <c r="AL12" s="102"/>
      <c r="AM12" s="103"/>
    </row>
    <row r="13" spans="1:39" ht="21" customHeight="1" x14ac:dyDescent="0.15">
      <c r="A13" s="22" t="s">
        <v>93</v>
      </c>
      <c r="B13" s="10">
        <f t="shared" si="1"/>
        <v>0</v>
      </c>
      <c r="C13" s="95">
        <f t="shared" si="2"/>
        <v>0</v>
      </c>
      <c r="D13" s="96">
        <f t="shared" si="3"/>
        <v>0</v>
      </c>
      <c r="E13" s="97">
        <f t="shared" si="4"/>
        <v>0</v>
      </c>
      <c r="F13" s="96">
        <f t="shared" si="5"/>
        <v>0</v>
      </c>
      <c r="G13" s="98">
        <f t="shared" si="6"/>
        <v>0</v>
      </c>
      <c r="H13" s="10">
        <f t="shared" si="7"/>
        <v>0</v>
      </c>
      <c r="I13" s="95">
        <f t="shared" si="8"/>
        <v>0</v>
      </c>
      <c r="J13" s="96">
        <v>0</v>
      </c>
      <c r="K13" s="97">
        <v>0</v>
      </c>
      <c r="L13" s="96">
        <v>0</v>
      </c>
      <c r="M13" s="98">
        <v>0</v>
      </c>
      <c r="N13" s="10">
        <f t="shared" si="9"/>
        <v>0</v>
      </c>
      <c r="O13" s="95">
        <f t="shared" si="10"/>
        <v>0</v>
      </c>
      <c r="P13" s="96">
        <f t="shared" si="11"/>
        <v>0</v>
      </c>
      <c r="Q13" s="97">
        <f t="shared" si="12"/>
        <v>0</v>
      </c>
      <c r="R13" s="96">
        <f t="shared" si="18"/>
        <v>0</v>
      </c>
      <c r="S13" s="98">
        <f t="shared" si="13"/>
        <v>0</v>
      </c>
      <c r="T13" s="10">
        <f t="shared" si="14"/>
        <v>0</v>
      </c>
      <c r="U13" s="95">
        <f t="shared" si="15"/>
        <v>0</v>
      </c>
      <c r="V13" s="96">
        <v>0</v>
      </c>
      <c r="W13" s="97">
        <v>0</v>
      </c>
      <c r="X13" s="96">
        <v>0</v>
      </c>
      <c r="Y13" s="98">
        <v>0</v>
      </c>
      <c r="Z13" s="10">
        <f t="shared" si="16"/>
        <v>0</v>
      </c>
      <c r="AA13" s="95">
        <f t="shared" si="17"/>
        <v>0</v>
      </c>
      <c r="AB13" s="96">
        <v>0</v>
      </c>
      <c r="AC13" s="97">
        <v>0</v>
      </c>
      <c r="AD13" s="96">
        <v>0</v>
      </c>
      <c r="AE13" s="98">
        <v>0</v>
      </c>
      <c r="AF13" s="205">
        <v>0</v>
      </c>
      <c r="AG13" s="205">
        <v>4</v>
      </c>
      <c r="AH13" s="7"/>
      <c r="AI13" s="99"/>
      <c r="AJ13" s="100"/>
      <c r="AK13" s="101"/>
      <c r="AL13" s="102"/>
      <c r="AM13" s="103"/>
    </row>
    <row r="14" spans="1:39" ht="21" customHeight="1" x14ac:dyDescent="0.15">
      <c r="A14" s="22" t="s">
        <v>94</v>
      </c>
      <c r="B14" s="10">
        <f t="shared" si="1"/>
        <v>0</v>
      </c>
      <c r="C14" s="95">
        <f t="shared" si="2"/>
        <v>0</v>
      </c>
      <c r="D14" s="96">
        <f t="shared" si="3"/>
        <v>0</v>
      </c>
      <c r="E14" s="97">
        <f t="shared" si="4"/>
        <v>0</v>
      </c>
      <c r="F14" s="96">
        <f t="shared" si="5"/>
        <v>0</v>
      </c>
      <c r="G14" s="98">
        <f t="shared" si="6"/>
        <v>0</v>
      </c>
      <c r="H14" s="10">
        <f t="shared" si="7"/>
        <v>0</v>
      </c>
      <c r="I14" s="95">
        <f t="shared" si="8"/>
        <v>0</v>
      </c>
      <c r="J14" s="96">
        <v>0</v>
      </c>
      <c r="K14" s="97">
        <v>0</v>
      </c>
      <c r="L14" s="96">
        <v>0</v>
      </c>
      <c r="M14" s="98">
        <v>0</v>
      </c>
      <c r="N14" s="10">
        <f t="shared" si="9"/>
        <v>0</v>
      </c>
      <c r="O14" s="95">
        <f t="shared" si="10"/>
        <v>0</v>
      </c>
      <c r="P14" s="96">
        <f t="shared" si="11"/>
        <v>0</v>
      </c>
      <c r="Q14" s="97">
        <f t="shared" si="12"/>
        <v>0</v>
      </c>
      <c r="R14" s="96">
        <f t="shared" si="18"/>
        <v>0</v>
      </c>
      <c r="S14" s="98">
        <f t="shared" si="13"/>
        <v>0</v>
      </c>
      <c r="T14" s="10">
        <f t="shared" si="14"/>
        <v>0</v>
      </c>
      <c r="U14" s="95">
        <f t="shared" si="15"/>
        <v>0</v>
      </c>
      <c r="V14" s="96">
        <v>0</v>
      </c>
      <c r="W14" s="97">
        <v>0</v>
      </c>
      <c r="X14" s="96">
        <v>0</v>
      </c>
      <c r="Y14" s="98">
        <v>0</v>
      </c>
      <c r="Z14" s="10">
        <f t="shared" si="16"/>
        <v>0</v>
      </c>
      <c r="AA14" s="95">
        <f t="shared" si="17"/>
        <v>0</v>
      </c>
      <c r="AB14" s="96">
        <v>0</v>
      </c>
      <c r="AC14" s="97">
        <v>0</v>
      </c>
      <c r="AD14" s="96">
        <v>0</v>
      </c>
      <c r="AE14" s="98">
        <v>0</v>
      </c>
      <c r="AF14" s="205">
        <v>0</v>
      </c>
      <c r="AG14" s="205">
        <v>4</v>
      </c>
      <c r="AH14" s="7"/>
      <c r="AI14" s="99"/>
      <c r="AJ14" s="100"/>
      <c r="AK14" s="101"/>
      <c r="AL14" s="102"/>
      <c r="AM14" s="103"/>
    </row>
    <row r="15" spans="1:39" ht="21" customHeight="1" x14ac:dyDescent="0.15">
      <c r="A15" s="22" t="s">
        <v>17</v>
      </c>
      <c r="B15" s="10">
        <f t="shared" si="1"/>
        <v>0</v>
      </c>
      <c r="C15" s="95">
        <f t="shared" si="2"/>
        <v>0</v>
      </c>
      <c r="D15" s="96">
        <f t="shared" si="3"/>
        <v>0</v>
      </c>
      <c r="E15" s="97">
        <f t="shared" si="4"/>
        <v>0</v>
      </c>
      <c r="F15" s="96">
        <f t="shared" si="5"/>
        <v>0</v>
      </c>
      <c r="G15" s="98">
        <f t="shared" si="6"/>
        <v>0</v>
      </c>
      <c r="H15" s="10">
        <f t="shared" si="7"/>
        <v>0</v>
      </c>
      <c r="I15" s="95">
        <f t="shared" si="8"/>
        <v>0</v>
      </c>
      <c r="J15" s="96">
        <v>0</v>
      </c>
      <c r="K15" s="97">
        <v>0</v>
      </c>
      <c r="L15" s="96">
        <v>0</v>
      </c>
      <c r="M15" s="98">
        <v>0</v>
      </c>
      <c r="N15" s="10">
        <f t="shared" si="9"/>
        <v>0</v>
      </c>
      <c r="O15" s="95">
        <f t="shared" si="10"/>
        <v>0</v>
      </c>
      <c r="P15" s="96">
        <f t="shared" si="11"/>
        <v>0</v>
      </c>
      <c r="Q15" s="97">
        <f t="shared" si="12"/>
        <v>0</v>
      </c>
      <c r="R15" s="96">
        <f t="shared" si="18"/>
        <v>0</v>
      </c>
      <c r="S15" s="98">
        <f t="shared" si="13"/>
        <v>0</v>
      </c>
      <c r="T15" s="10">
        <f t="shared" si="14"/>
        <v>0</v>
      </c>
      <c r="U15" s="95">
        <f t="shared" si="15"/>
        <v>0</v>
      </c>
      <c r="V15" s="96">
        <v>0</v>
      </c>
      <c r="W15" s="97">
        <v>0</v>
      </c>
      <c r="X15" s="96">
        <v>0</v>
      </c>
      <c r="Y15" s="98">
        <v>0</v>
      </c>
      <c r="Z15" s="10">
        <f t="shared" si="16"/>
        <v>0</v>
      </c>
      <c r="AA15" s="95">
        <f t="shared" si="17"/>
        <v>0</v>
      </c>
      <c r="AB15" s="96">
        <v>0</v>
      </c>
      <c r="AC15" s="97">
        <v>0</v>
      </c>
      <c r="AD15" s="96">
        <v>0</v>
      </c>
      <c r="AE15" s="98">
        <v>0</v>
      </c>
      <c r="AF15" s="205">
        <v>0</v>
      </c>
      <c r="AG15" s="205">
        <v>4</v>
      </c>
      <c r="AH15" s="7"/>
      <c r="AI15" s="99"/>
      <c r="AJ15" s="100"/>
      <c r="AK15" s="101"/>
      <c r="AL15" s="102"/>
      <c r="AM15" s="103"/>
    </row>
    <row r="16" spans="1:39" ht="21" customHeight="1" x14ac:dyDescent="0.15">
      <c r="A16" s="22" t="s">
        <v>95</v>
      </c>
      <c r="B16" s="10">
        <f t="shared" si="1"/>
        <v>0</v>
      </c>
      <c r="C16" s="95">
        <f t="shared" si="2"/>
        <v>0</v>
      </c>
      <c r="D16" s="96">
        <f t="shared" si="3"/>
        <v>0</v>
      </c>
      <c r="E16" s="97">
        <f t="shared" si="4"/>
        <v>0</v>
      </c>
      <c r="F16" s="96">
        <f t="shared" si="5"/>
        <v>0</v>
      </c>
      <c r="G16" s="98">
        <f t="shared" si="6"/>
        <v>0</v>
      </c>
      <c r="H16" s="10">
        <f t="shared" si="7"/>
        <v>0</v>
      </c>
      <c r="I16" s="95">
        <f t="shared" si="8"/>
        <v>0</v>
      </c>
      <c r="J16" s="96">
        <v>0</v>
      </c>
      <c r="K16" s="97">
        <v>0</v>
      </c>
      <c r="L16" s="96">
        <v>0</v>
      </c>
      <c r="M16" s="98">
        <v>0</v>
      </c>
      <c r="N16" s="10">
        <f t="shared" si="9"/>
        <v>0</v>
      </c>
      <c r="O16" s="95">
        <f t="shared" si="10"/>
        <v>0</v>
      </c>
      <c r="P16" s="96">
        <f t="shared" si="11"/>
        <v>0</v>
      </c>
      <c r="Q16" s="97">
        <f t="shared" si="12"/>
        <v>0</v>
      </c>
      <c r="R16" s="96">
        <f t="shared" si="18"/>
        <v>0</v>
      </c>
      <c r="S16" s="98">
        <f t="shared" si="13"/>
        <v>0</v>
      </c>
      <c r="T16" s="10">
        <f t="shared" si="14"/>
        <v>0</v>
      </c>
      <c r="U16" s="95">
        <f t="shared" si="15"/>
        <v>0</v>
      </c>
      <c r="V16" s="96">
        <v>0</v>
      </c>
      <c r="W16" s="97">
        <v>0</v>
      </c>
      <c r="X16" s="96">
        <v>0</v>
      </c>
      <c r="Y16" s="98">
        <v>0</v>
      </c>
      <c r="Z16" s="10">
        <f t="shared" si="16"/>
        <v>0</v>
      </c>
      <c r="AA16" s="95">
        <f t="shared" si="17"/>
        <v>0</v>
      </c>
      <c r="AB16" s="96">
        <v>0</v>
      </c>
      <c r="AC16" s="97">
        <v>0</v>
      </c>
      <c r="AD16" s="96">
        <v>0</v>
      </c>
      <c r="AE16" s="98">
        <v>0</v>
      </c>
      <c r="AF16" s="205">
        <v>0</v>
      </c>
      <c r="AG16" s="205">
        <v>4</v>
      </c>
      <c r="AH16" s="7"/>
      <c r="AI16" s="99"/>
      <c r="AJ16" s="100"/>
      <c r="AK16" s="101"/>
      <c r="AL16" s="102"/>
      <c r="AM16" s="103"/>
    </row>
    <row r="17" spans="1:39" ht="21" customHeight="1" x14ac:dyDescent="0.15">
      <c r="A17" s="22" t="s">
        <v>96</v>
      </c>
      <c r="B17" s="10">
        <f t="shared" si="1"/>
        <v>0</v>
      </c>
      <c r="C17" s="95">
        <f t="shared" si="2"/>
        <v>0</v>
      </c>
      <c r="D17" s="96">
        <f t="shared" si="3"/>
        <v>0</v>
      </c>
      <c r="E17" s="97">
        <f t="shared" si="4"/>
        <v>0</v>
      </c>
      <c r="F17" s="96">
        <f t="shared" si="5"/>
        <v>0</v>
      </c>
      <c r="G17" s="98">
        <f t="shared" si="6"/>
        <v>0</v>
      </c>
      <c r="H17" s="10">
        <f t="shared" si="7"/>
        <v>0</v>
      </c>
      <c r="I17" s="95">
        <f t="shared" si="8"/>
        <v>0</v>
      </c>
      <c r="J17" s="96">
        <v>0</v>
      </c>
      <c r="K17" s="97">
        <v>0</v>
      </c>
      <c r="L17" s="96">
        <v>0</v>
      </c>
      <c r="M17" s="98">
        <v>0</v>
      </c>
      <c r="N17" s="10">
        <f t="shared" si="9"/>
        <v>0</v>
      </c>
      <c r="O17" s="95">
        <f t="shared" si="10"/>
        <v>0</v>
      </c>
      <c r="P17" s="96">
        <f t="shared" si="11"/>
        <v>0</v>
      </c>
      <c r="Q17" s="97">
        <f t="shared" si="12"/>
        <v>0</v>
      </c>
      <c r="R17" s="96">
        <f t="shared" si="18"/>
        <v>0</v>
      </c>
      <c r="S17" s="98">
        <f t="shared" si="13"/>
        <v>0</v>
      </c>
      <c r="T17" s="10">
        <f t="shared" si="14"/>
        <v>0</v>
      </c>
      <c r="U17" s="95">
        <f t="shared" si="15"/>
        <v>0</v>
      </c>
      <c r="V17" s="96">
        <v>0</v>
      </c>
      <c r="W17" s="97">
        <v>0</v>
      </c>
      <c r="X17" s="96">
        <v>0</v>
      </c>
      <c r="Y17" s="98">
        <v>0</v>
      </c>
      <c r="Z17" s="10">
        <f t="shared" si="16"/>
        <v>0</v>
      </c>
      <c r="AA17" s="95">
        <f t="shared" si="17"/>
        <v>0</v>
      </c>
      <c r="AB17" s="96">
        <v>0</v>
      </c>
      <c r="AC17" s="97">
        <v>0</v>
      </c>
      <c r="AD17" s="96">
        <v>0</v>
      </c>
      <c r="AE17" s="98">
        <v>0</v>
      </c>
      <c r="AF17" s="205">
        <v>0</v>
      </c>
      <c r="AG17" s="205">
        <v>5</v>
      </c>
      <c r="AH17" s="7"/>
      <c r="AI17" s="99"/>
      <c r="AJ17" s="100"/>
      <c r="AK17" s="101"/>
      <c r="AL17" s="102"/>
      <c r="AM17" s="103"/>
    </row>
    <row r="18" spans="1:39" ht="21" customHeight="1" x14ac:dyDescent="0.15">
      <c r="A18" s="22" t="s">
        <v>18</v>
      </c>
      <c r="B18" s="10">
        <f t="shared" si="1"/>
        <v>0</v>
      </c>
      <c r="C18" s="95">
        <f t="shared" si="2"/>
        <v>0</v>
      </c>
      <c r="D18" s="96">
        <f t="shared" si="3"/>
        <v>0</v>
      </c>
      <c r="E18" s="97">
        <f t="shared" si="4"/>
        <v>0</v>
      </c>
      <c r="F18" s="96">
        <f t="shared" si="5"/>
        <v>0</v>
      </c>
      <c r="G18" s="98">
        <f t="shared" si="6"/>
        <v>0</v>
      </c>
      <c r="H18" s="10">
        <f t="shared" si="7"/>
        <v>0</v>
      </c>
      <c r="I18" s="95">
        <f t="shared" si="8"/>
        <v>0</v>
      </c>
      <c r="J18" s="96">
        <v>0</v>
      </c>
      <c r="K18" s="97">
        <v>0</v>
      </c>
      <c r="L18" s="96">
        <v>0</v>
      </c>
      <c r="M18" s="98">
        <v>0</v>
      </c>
      <c r="N18" s="10">
        <f t="shared" si="9"/>
        <v>0</v>
      </c>
      <c r="O18" s="95">
        <f t="shared" si="10"/>
        <v>0</v>
      </c>
      <c r="P18" s="96">
        <f t="shared" si="11"/>
        <v>0</v>
      </c>
      <c r="Q18" s="97">
        <f t="shared" si="12"/>
        <v>0</v>
      </c>
      <c r="R18" s="96">
        <f t="shared" si="18"/>
        <v>0</v>
      </c>
      <c r="S18" s="98">
        <f t="shared" si="13"/>
        <v>0</v>
      </c>
      <c r="T18" s="10">
        <f t="shared" si="14"/>
        <v>0</v>
      </c>
      <c r="U18" s="95">
        <f t="shared" si="15"/>
        <v>0</v>
      </c>
      <c r="V18" s="96">
        <v>0</v>
      </c>
      <c r="W18" s="97">
        <v>0</v>
      </c>
      <c r="X18" s="96">
        <v>0</v>
      </c>
      <c r="Y18" s="98">
        <v>0</v>
      </c>
      <c r="Z18" s="10">
        <f t="shared" si="16"/>
        <v>0</v>
      </c>
      <c r="AA18" s="95">
        <f t="shared" si="17"/>
        <v>0</v>
      </c>
      <c r="AB18" s="96">
        <v>0</v>
      </c>
      <c r="AC18" s="97">
        <v>0</v>
      </c>
      <c r="AD18" s="96">
        <v>0</v>
      </c>
      <c r="AE18" s="98">
        <v>0</v>
      </c>
      <c r="AF18" s="205">
        <v>0</v>
      </c>
      <c r="AG18" s="205">
        <v>4</v>
      </c>
      <c r="AH18" s="7"/>
      <c r="AI18" s="99"/>
      <c r="AJ18" s="100"/>
      <c r="AK18" s="101"/>
      <c r="AL18" s="102"/>
      <c r="AM18" s="103"/>
    </row>
    <row r="19" spans="1:39" ht="21" customHeight="1" x14ac:dyDescent="0.15">
      <c r="A19" s="22" t="s">
        <v>97</v>
      </c>
      <c r="B19" s="10">
        <f t="shared" si="1"/>
        <v>0</v>
      </c>
      <c r="C19" s="95">
        <f t="shared" si="2"/>
        <v>0</v>
      </c>
      <c r="D19" s="96">
        <f t="shared" si="3"/>
        <v>0</v>
      </c>
      <c r="E19" s="97">
        <f t="shared" si="4"/>
        <v>0</v>
      </c>
      <c r="F19" s="96">
        <f t="shared" si="5"/>
        <v>0</v>
      </c>
      <c r="G19" s="98">
        <f t="shared" si="6"/>
        <v>0</v>
      </c>
      <c r="H19" s="10">
        <f t="shared" si="7"/>
        <v>0</v>
      </c>
      <c r="I19" s="95">
        <f t="shared" si="8"/>
        <v>0</v>
      </c>
      <c r="J19" s="96">
        <v>0</v>
      </c>
      <c r="K19" s="97">
        <v>0</v>
      </c>
      <c r="L19" s="96">
        <v>0</v>
      </c>
      <c r="M19" s="98">
        <v>0</v>
      </c>
      <c r="N19" s="10">
        <f t="shared" si="9"/>
        <v>0</v>
      </c>
      <c r="O19" s="95">
        <f t="shared" si="10"/>
        <v>0</v>
      </c>
      <c r="P19" s="96">
        <f t="shared" si="11"/>
        <v>0</v>
      </c>
      <c r="Q19" s="97">
        <f t="shared" si="12"/>
        <v>0</v>
      </c>
      <c r="R19" s="96">
        <f t="shared" si="18"/>
        <v>0</v>
      </c>
      <c r="S19" s="98">
        <f t="shared" si="13"/>
        <v>0</v>
      </c>
      <c r="T19" s="10">
        <f t="shared" si="14"/>
        <v>0</v>
      </c>
      <c r="U19" s="95">
        <f t="shared" si="15"/>
        <v>0</v>
      </c>
      <c r="V19" s="96">
        <v>0</v>
      </c>
      <c r="W19" s="97">
        <v>0</v>
      </c>
      <c r="X19" s="96">
        <v>0</v>
      </c>
      <c r="Y19" s="98">
        <v>0</v>
      </c>
      <c r="Z19" s="10">
        <f t="shared" si="16"/>
        <v>0</v>
      </c>
      <c r="AA19" s="95">
        <f t="shared" si="17"/>
        <v>0</v>
      </c>
      <c r="AB19" s="96">
        <v>0</v>
      </c>
      <c r="AC19" s="97">
        <v>0</v>
      </c>
      <c r="AD19" s="96">
        <v>0</v>
      </c>
      <c r="AE19" s="98">
        <v>0</v>
      </c>
      <c r="AF19" s="205">
        <v>0</v>
      </c>
      <c r="AG19" s="205">
        <v>4</v>
      </c>
      <c r="AH19" s="7"/>
      <c r="AI19" s="99"/>
      <c r="AJ19" s="100"/>
      <c r="AK19" s="101"/>
      <c r="AL19" s="102"/>
      <c r="AM19" s="103"/>
    </row>
    <row r="20" spans="1:39" ht="21" customHeight="1" x14ac:dyDescent="0.15">
      <c r="A20" s="22" t="s">
        <v>98</v>
      </c>
      <c r="B20" s="10">
        <f t="shared" si="1"/>
        <v>0</v>
      </c>
      <c r="C20" s="95">
        <f t="shared" si="2"/>
        <v>0</v>
      </c>
      <c r="D20" s="96">
        <f t="shared" si="3"/>
        <v>0</v>
      </c>
      <c r="E20" s="97">
        <f t="shared" si="4"/>
        <v>0</v>
      </c>
      <c r="F20" s="96">
        <f t="shared" si="5"/>
        <v>0</v>
      </c>
      <c r="G20" s="98">
        <f t="shared" si="6"/>
        <v>0</v>
      </c>
      <c r="H20" s="10">
        <f t="shared" si="7"/>
        <v>0</v>
      </c>
      <c r="I20" s="95">
        <f t="shared" si="8"/>
        <v>0</v>
      </c>
      <c r="J20" s="96">
        <v>0</v>
      </c>
      <c r="K20" s="97">
        <v>0</v>
      </c>
      <c r="L20" s="96">
        <v>0</v>
      </c>
      <c r="M20" s="98">
        <v>0</v>
      </c>
      <c r="N20" s="10">
        <f t="shared" si="9"/>
        <v>0</v>
      </c>
      <c r="O20" s="95">
        <f t="shared" si="10"/>
        <v>0</v>
      </c>
      <c r="P20" s="96">
        <f t="shared" si="11"/>
        <v>0</v>
      </c>
      <c r="Q20" s="97">
        <f t="shared" si="12"/>
        <v>0</v>
      </c>
      <c r="R20" s="96">
        <f t="shared" si="18"/>
        <v>0</v>
      </c>
      <c r="S20" s="98">
        <f t="shared" si="13"/>
        <v>0</v>
      </c>
      <c r="T20" s="10">
        <f t="shared" si="14"/>
        <v>0</v>
      </c>
      <c r="U20" s="95">
        <f t="shared" si="15"/>
        <v>0</v>
      </c>
      <c r="V20" s="96">
        <v>0</v>
      </c>
      <c r="W20" s="97">
        <v>0</v>
      </c>
      <c r="X20" s="96">
        <v>0</v>
      </c>
      <c r="Y20" s="98">
        <v>0</v>
      </c>
      <c r="Z20" s="10">
        <f t="shared" si="16"/>
        <v>0</v>
      </c>
      <c r="AA20" s="95">
        <f t="shared" si="17"/>
        <v>0</v>
      </c>
      <c r="AB20" s="96">
        <v>0</v>
      </c>
      <c r="AC20" s="97">
        <v>0</v>
      </c>
      <c r="AD20" s="96">
        <v>0</v>
      </c>
      <c r="AE20" s="98">
        <v>0</v>
      </c>
      <c r="AF20" s="205">
        <v>0</v>
      </c>
      <c r="AG20" s="205">
        <v>4</v>
      </c>
      <c r="AH20" s="7"/>
      <c r="AI20" s="99"/>
      <c r="AJ20" s="100"/>
      <c r="AK20" s="101"/>
      <c r="AL20" s="102"/>
      <c r="AM20" s="103"/>
    </row>
    <row r="21" spans="1:39" ht="21" customHeight="1" x14ac:dyDescent="0.15">
      <c r="A21" s="22" t="s">
        <v>99</v>
      </c>
      <c r="B21" s="10">
        <f t="shared" si="1"/>
        <v>0</v>
      </c>
      <c r="C21" s="95">
        <f t="shared" si="2"/>
        <v>0</v>
      </c>
      <c r="D21" s="96">
        <f t="shared" si="3"/>
        <v>0</v>
      </c>
      <c r="E21" s="97">
        <f t="shared" si="4"/>
        <v>0</v>
      </c>
      <c r="F21" s="96">
        <f t="shared" si="5"/>
        <v>0</v>
      </c>
      <c r="G21" s="98">
        <f t="shared" si="6"/>
        <v>0</v>
      </c>
      <c r="H21" s="10">
        <f t="shared" si="7"/>
        <v>0</v>
      </c>
      <c r="I21" s="95">
        <f t="shared" si="8"/>
        <v>0</v>
      </c>
      <c r="J21" s="96">
        <v>0</v>
      </c>
      <c r="K21" s="97">
        <v>0</v>
      </c>
      <c r="L21" s="96">
        <v>0</v>
      </c>
      <c r="M21" s="98">
        <v>0</v>
      </c>
      <c r="N21" s="10">
        <f t="shared" si="9"/>
        <v>0</v>
      </c>
      <c r="O21" s="95">
        <f t="shared" si="10"/>
        <v>0</v>
      </c>
      <c r="P21" s="96">
        <f t="shared" si="11"/>
        <v>0</v>
      </c>
      <c r="Q21" s="97">
        <f t="shared" si="12"/>
        <v>0</v>
      </c>
      <c r="R21" s="96">
        <f t="shared" si="18"/>
        <v>0</v>
      </c>
      <c r="S21" s="98">
        <f t="shared" si="13"/>
        <v>0</v>
      </c>
      <c r="T21" s="10">
        <f t="shared" si="14"/>
        <v>0</v>
      </c>
      <c r="U21" s="95">
        <f t="shared" si="15"/>
        <v>0</v>
      </c>
      <c r="V21" s="96">
        <v>0</v>
      </c>
      <c r="W21" s="97">
        <v>0</v>
      </c>
      <c r="X21" s="96">
        <v>0</v>
      </c>
      <c r="Y21" s="98">
        <v>0</v>
      </c>
      <c r="Z21" s="10">
        <f t="shared" si="16"/>
        <v>0</v>
      </c>
      <c r="AA21" s="95">
        <f t="shared" si="17"/>
        <v>0</v>
      </c>
      <c r="AB21" s="96">
        <v>0</v>
      </c>
      <c r="AC21" s="97">
        <v>0</v>
      </c>
      <c r="AD21" s="96">
        <v>0</v>
      </c>
      <c r="AE21" s="98">
        <v>0</v>
      </c>
      <c r="AF21" s="205">
        <v>0</v>
      </c>
      <c r="AG21" s="205">
        <v>3</v>
      </c>
      <c r="AH21" s="7"/>
      <c r="AI21" s="99"/>
      <c r="AJ21" s="100"/>
      <c r="AK21" s="101"/>
      <c r="AL21" s="102"/>
      <c r="AM21" s="103"/>
    </row>
    <row r="22" spans="1:39" ht="21" customHeight="1" x14ac:dyDescent="0.15">
      <c r="A22" s="22" t="s">
        <v>100</v>
      </c>
      <c r="B22" s="10">
        <f t="shared" si="1"/>
        <v>0</v>
      </c>
      <c r="C22" s="95">
        <f t="shared" si="2"/>
        <v>0</v>
      </c>
      <c r="D22" s="96">
        <f t="shared" si="3"/>
        <v>0</v>
      </c>
      <c r="E22" s="97">
        <f t="shared" si="4"/>
        <v>0</v>
      </c>
      <c r="F22" s="96">
        <f t="shared" si="5"/>
        <v>0</v>
      </c>
      <c r="G22" s="98">
        <f t="shared" si="6"/>
        <v>0</v>
      </c>
      <c r="H22" s="10">
        <f t="shared" si="7"/>
        <v>0</v>
      </c>
      <c r="I22" s="95">
        <f t="shared" si="8"/>
        <v>0</v>
      </c>
      <c r="J22" s="96">
        <v>0</v>
      </c>
      <c r="K22" s="97">
        <v>0</v>
      </c>
      <c r="L22" s="96">
        <v>0</v>
      </c>
      <c r="M22" s="98">
        <v>0</v>
      </c>
      <c r="N22" s="10">
        <f t="shared" si="9"/>
        <v>0</v>
      </c>
      <c r="O22" s="95">
        <f t="shared" si="10"/>
        <v>0</v>
      </c>
      <c r="P22" s="96">
        <f t="shared" si="11"/>
        <v>0</v>
      </c>
      <c r="Q22" s="97">
        <f t="shared" si="12"/>
        <v>0</v>
      </c>
      <c r="R22" s="96">
        <f t="shared" si="18"/>
        <v>0</v>
      </c>
      <c r="S22" s="98">
        <f t="shared" si="13"/>
        <v>0</v>
      </c>
      <c r="T22" s="10">
        <f t="shared" si="14"/>
        <v>0</v>
      </c>
      <c r="U22" s="95">
        <f t="shared" si="15"/>
        <v>0</v>
      </c>
      <c r="V22" s="96">
        <v>0</v>
      </c>
      <c r="W22" s="97">
        <v>0</v>
      </c>
      <c r="X22" s="96">
        <v>0</v>
      </c>
      <c r="Y22" s="98">
        <v>0</v>
      </c>
      <c r="Z22" s="10">
        <f t="shared" si="16"/>
        <v>0</v>
      </c>
      <c r="AA22" s="95">
        <f t="shared" si="17"/>
        <v>0</v>
      </c>
      <c r="AB22" s="96">
        <v>0</v>
      </c>
      <c r="AC22" s="97">
        <v>0</v>
      </c>
      <c r="AD22" s="96">
        <v>0</v>
      </c>
      <c r="AE22" s="98">
        <v>0</v>
      </c>
      <c r="AF22" s="205">
        <v>0</v>
      </c>
      <c r="AG22" s="205">
        <v>4</v>
      </c>
      <c r="AH22" s="7"/>
      <c r="AI22" s="99"/>
      <c r="AJ22" s="100"/>
      <c r="AK22" s="101"/>
      <c r="AL22" s="102"/>
      <c r="AM22" s="103"/>
    </row>
    <row r="23" spans="1:39" ht="21" customHeight="1" x14ac:dyDescent="0.15">
      <c r="A23" s="22" t="s">
        <v>101</v>
      </c>
      <c r="B23" s="10">
        <f t="shared" si="1"/>
        <v>0</v>
      </c>
      <c r="C23" s="95">
        <f t="shared" si="2"/>
        <v>0</v>
      </c>
      <c r="D23" s="96">
        <f t="shared" si="3"/>
        <v>0</v>
      </c>
      <c r="E23" s="97">
        <f t="shared" si="4"/>
        <v>0</v>
      </c>
      <c r="F23" s="96">
        <f t="shared" si="5"/>
        <v>0</v>
      </c>
      <c r="G23" s="98">
        <f t="shared" si="6"/>
        <v>0</v>
      </c>
      <c r="H23" s="10">
        <f t="shared" si="7"/>
        <v>0</v>
      </c>
      <c r="I23" s="95">
        <f t="shared" si="8"/>
        <v>0</v>
      </c>
      <c r="J23" s="96">
        <v>0</v>
      </c>
      <c r="K23" s="97">
        <v>0</v>
      </c>
      <c r="L23" s="96">
        <v>0</v>
      </c>
      <c r="M23" s="98">
        <v>0</v>
      </c>
      <c r="N23" s="10">
        <f t="shared" si="9"/>
        <v>0</v>
      </c>
      <c r="O23" s="95">
        <f t="shared" si="10"/>
        <v>0</v>
      </c>
      <c r="P23" s="96">
        <f t="shared" si="11"/>
        <v>0</v>
      </c>
      <c r="Q23" s="97">
        <f t="shared" si="12"/>
        <v>0</v>
      </c>
      <c r="R23" s="96">
        <f t="shared" si="18"/>
        <v>0</v>
      </c>
      <c r="S23" s="98">
        <f t="shared" si="13"/>
        <v>0</v>
      </c>
      <c r="T23" s="10">
        <f t="shared" si="14"/>
        <v>0</v>
      </c>
      <c r="U23" s="95">
        <f t="shared" si="15"/>
        <v>0</v>
      </c>
      <c r="V23" s="96">
        <v>0</v>
      </c>
      <c r="W23" s="97">
        <v>0</v>
      </c>
      <c r="X23" s="96">
        <v>0</v>
      </c>
      <c r="Y23" s="98">
        <v>0</v>
      </c>
      <c r="Z23" s="10">
        <f t="shared" si="16"/>
        <v>0</v>
      </c>
      <c r="AA23" s="95">
        <f t="shared" si="17"/>
        <v>0</v>
      </c>
      <c r="AB23" s="96">
        <v>0</v>
      </c>
      <c r="AC23" s="97">
        <v>0</v>
      </c>
      <c r="AD23" s="96">
        <v>0</v>
      </c>
      <c r="AE23" s="98">
        <v>0</v>
      </c>
      <c r="AF23" s="205">
        <v>0</v>
      </c>
      <c r="AG23" s="205">
        <v>4</v>
      </c>
      <c r="AH23" s="7"/>
      <c r="AI23" s="99"/>
      <c r="AJ23" s="100"/>
      <c r="AK23" s="101"/>
      <c r="AL23" s="102"/>
      <c r="AM23" s="103"/>
    </row>
    <row r="24" spans="1:39" ht="21" customHeight="1" x14ac:dyDescent="0.15">
      <c r="A24" s="22" t="s">
        <v>102</v>
      </c>
      <c r="B24" s="10">
        <f t="shared" si="1"/>
        <v>0</v>
      </c>
      <c r="C24" s="95">
        <f t="shared" si="2"/>
        <v>0</v>
      </c>
      <c r="D24" s="96">
        <f t="shared" si="3"/>
        <v>0</v>
      </c>
      <c r="E24" s="97">
        <f t="shared" si="4"/>
        <v>0</v>
      </c>
      <c r="F24" s="96">
        <f t="shared" si="5"/>
        <v>0</v>
      </c>
      <c r="G24" s="98">
        <f t="shared" si="6"/>
        <v>0</v>
      </c>
      <c r="H24" s="10">
        <f t="shared" si="7"/>
        <v>0</v>
      </c>
      <c r="I24" s="95">
        <f t="shared" si="8"/>
        <v>0</v>
      </c>
      <c r="J24" s="96">
        <v>0</v>
      </c>
      <c r="K24" s="97">
        <v>0</v>
      </c>
      <c r="L24" s="96">
        <v>0</v>
      </c>
      <c r="M24" s="98">
        <v>0</v>
      </c>
      <c r="N24" s="10">
        <f t="shared" si="9"/>
        <v>0</v>
      </c>
      <c r="O24" s="95">
        <f t="shared" si="10"/>
        <v>0</v>
      </c>
      <c r="P24" s="96">
        <f t="shared" si="11"/>
        <v>0</v>
      </c>
      <c r="Q24" s="97">
        <f t="shared" si="12"/>
        <v>0</v>
      </c>
      <c r="R24" s="96">
        <f t="shared" si="18"/>
        <v>0</v>
      </c>
      <c r="S24" s="98">
        <f t="shared" si="13"/>
        <v>0</v>
      </c>
      <c r="T24" s="10">
        <f t="shared" si="14"/>
        <v>0</v>
      </c>
      <c r="U24" s="95">
        <f t="shared" si="15"/>
        <v>0</v>
      </c>
      <c r="V24" s="96">
        <v>0</v>
      </c>
      <c r="W24" s="97">
        <v>0</v>
      </c>
      <c r="X24" s="96">
        <v>0</v>
      </c>
      <c r="Y24" s="98">
        <v>0</v>
      </c>
      <c r="Z24" s="10">
        <f t="shared" si="16"/>
        <v>0</v>
      </c>
      <c r="AA24" s="95">
        <f t="shared" si="17"/>
        <v>0</v>
      </c>
      <c r="AB24" s="96">
        <v>0</v>
      </c>
      <c r="AC24" s="97">
        <v>0</v>
      </c>
      <c r="AD24" s="96">
        <v>0</v>
      </c>
      <c r="AE24" s="98">
        <v>0</v>
      </c>
      <c r="AF24" s="205">
        <v>0</v>
      </c>
      <c r="AG24" s="205">
        <v>4</v>
      </c>
      <c r="AH24" s="7"/>
      <c r="AI24" s="99"/>
      <c r="AJ24" s="100"/>
      <c r="AK24" s="101"/>
      <c r="AL24" s="102"/>
      <c r="AM24" s="103"/>
    </row>
    <row r="25" spans="1:39" ht="21" customHeight="1" x14ac:dyDescent="0.15">
      <c r="A25" s="22" t="s">
        <v>103</v>
      </c>
      <c r="B25" s="10">
        <f t="shared" si="1"/>
        <v>0</v>
      </c>
      <c r="C25" s="95">
        <f t="shared" si="2"/>
        <v>0</v>
      </c>
      <c r="D25" s="96">
        <f t="shared" si="3"/>
        <v>0</v>
      </c>
      <c r="E25" s="97">
        <f t="shared" si="4"/>
        <v>0</v>
      </c>
      <c r="F25" s="96">
        <f t="shared" si="5"/>
        <v>0</v>
      </c>
      <c r="G25" s="98">
        <f t="shared" si="6"/>
        <v>0</v>
      </c>
      <c r="H25" s="10">
        <f t="shared" si="7"/>
        <v>0</v>
      </c>
      <c r="I25" s="95">
        <f t="shared" si="8"/>
        <v>0</v>
      </c>
      <c r="J25" s="96">
        <v>0</v>
      </c>
      <c r="K25" s="97">
        <v>0</v>
      </c>
      <c r="L25" s="96">
        <v>0</v>
      </c>
      <c r="M25" s="98">
        <v>0</v>
      </c>
      <c r="N25" s="10">
        <f t="shared" si="9"/>
        <v>0</v>
      </c>
      <c r="O25" s="95">
        <f t="shared" si="10"/>
        <v>0</v>
      </c>
      <c r="P25" s="96">
        <f t="shared" si="11"/>
        <v>0</v>
      </c>
      <c r="Q25" s="97">
        <f t="shared" si="12"/>
        <v>0</v>
      </c>
      <c r="R25" s="96">
        <f t="shared" si="18"/>
        <v>0</v>
      </c>
      <c r="S25" s="98">
        <f t="shared" si="13"/>
        <v>0</v>
      </c>
      <c r="T25" s="10">
        <f t="shared" si="14"/>
        <v>0</v>
      </c>
      <c r="U25" s="95">
        <f t="shared" si="15"/>
        <v>0</v>
      </c>
      <c r="V25" s="96">
        <v>0</v>
      </c>
      <c r="W25" s="97">
        <v>0</v>
      </c>
      <c r="X25" s="96">
        <v>0</v>
      </c>
      <c r="Y25" s="98">
        <v>0</v>
      </c>
      <c r="Z25" s="10">
        <f t="shared" si="16"/>
        <v>0</v>
      </c>
      <c r="AA25" s="95">
        <f t="shared" si="17"/>
        <v>0</v>
      </c>
      <c r="AB25" s="96">
        <v>0</v>
      </c>
      <c r="AC25" s="97">
        <v>0</v>
      </c>
      <c r="AD25" s="96">
        <v>0</v>
      </c>
      <c r="AE25" s="98">
        <v>0</v>
      </c>
      <c r="AF25" s="205">
        <v>0</v>
      </c>
      <c r="AG25" s="205">
        <v>4</v>
      </c>
      <c r="AH25" s="7"/>
      <c r="AI25" s="99"/>
      <c r="AJ25" s="100"/>
      <c r="AK25" s="101"/>
      <c r="AL25" s="102"/>
      <c r="AM25" s="103"/>
    </row>
    <row r="26" spans="1:39" ht="21" customHeight="1" x14ac:dyDescent="0.15">
      <c r="A26" s="6" t="s">
        <v>200</v>
      </c>
      <c r="B26" s="10">
        <f t="shared" si="1"/>
        <v>0</v>
      </c>
      <c r="C26" s="95">
        <f t="shared" si="2"/>
        <v>0</v>
      </c>
      <c r="D26" s="96">
        <f t="shared" si="3"/>
        <v>0</v>
      </c>
      <c r="E26" s="97">
        <f t="shared" si="4"/>
        <v>0</v>
      </c>
      <c r="F26" s="96">
        <f t="shared" si="5"/>
        <v>0</v>
      </c>
      <c r="G26" s="98">
        <f t="shared" si="6"/>
        <v>0</v>
      </c>
      <c r="H26" s="10">
        <f t="shared" si="7"/>
        <v>0</v>
      </c>
      <c r="I26" s="95">
        <f t="shared" si="8"/>
        <v>0</v>
      </c>
      <c r="J26" s="96">
        <v>0</v>
      </c>
      <c r="K26" s="97">
        <v>0</v>
      </c>
      <c r="L26" s="96">
        <v>0</v>
      </c>
      <c r="M26" s="98">
        <v>0</v>
      </c>
      <c r="N26" s="10">
        <f t="shared" si="9"/>
        <v>0</v>
      </c>
      <c r="O26" s="95">
        <f t="shared" si="10"/>
        <v>0</v>
      </c>
      <c r="P26" s="96">
        <f t="shared" si="11"/>
        <v>0</v>
      </c>
      <c r="Q26" s="97">
        <f t="shared" si="12"/>
        <v>0</v>
      </c>
      <c r="R26" s="96">
        <f t="shared" si="18"/>
        <v>0</v>
      </c>
      <c r="S26" s="98">
        <f t="shared" si="13"/>
        <v>0</v>
      </c>
      <c r="T26" s="10">
        <f t="shared" si="14"/>
        <v>0</v>
      </c>
      <c r="U26" s="95">
        <f t="shared" si="15"/>
        <v>0</v>
      </c>
      <c r="V26" s="96">
        <v>0</v>
      </c>
      <c r="W26" s="97">
        <v>0</v>
      </c>
      <c r="X26" s="96">
        <v>0</v>
      </c>
      <c r="Y26" s="98">
        <v>0</v>
      </c>
      <c r="Z26" s="10">
        <f t="shared" si="16"/>
        <v>0</v>
      </c>
      <c r="AA26" s="95">
        <f t="shared" si="17"/>
        <v>0</v>
      </c>
      <c r="AB26" s="96">
        <v>0</v>
      </c>
      <c r="AC26" s="97">
        <v>0</v>
      </c>
      <c r="AD26" s="96">
        <v>0</v>
      </c>
      <c r="AE26" s="98">
        <v>0</v>
      </c>
      <c r="AF26" s="205">
        <v>0</v>
      </c>
      <c r="AG26" s="205">
        <v>9</v>
      </c>
      <c r="AH26" s="7"/>
      <c r="AI26" s="99"/>
      <c r="AJ26" s="100"/>
      <c r="AK26" s="101"/>
      <c r="AL26" s="102"/>
      <c r="AM26" s="103"/>
    </row>
    <row r="27" spans="1:39" ht="21" customHeight="1" x14ac:dyDescent="0.15">
      <c r="A27" s="6" t="s">
        <v>201</v>
      </c>
      <c r="B27" s="10">
        <f>H27+N27</f>
        <v>0</v>
      </c>
      <c r="C27" s="95">
        <f>I27+O27</f>
        <v>0</v>
      </c>
      <c r="D27" s="96">
        <f>J27+T27</f>
        <v>0</v>
      </c>
      <c r="E27" s="97">
        <f>K27+U27</f>
        <v>0</v>
      </c>
      <c r="F27" s="96">
        <f>L27+Z27</f>
        <v>0</v>
      </c>
      <c r="G27" s="98">
        <f>M27+AA27</f>
        <v>0</v>
      </c>
      <c r="H27" s="10">
        <f>J27+L27</f>
        <v>0</v>
      </c>
      <c r="I27" s="95">
        <f>K27+M27</f>
        <v>0</v>
      </c>
      <c r="J27" s="96">
        <v>0</v>
      </c>
      <c r="K27" s="97">
        <v>0</v>
      </c>
      <c r="L27" s="96">
        <v>0</v>
      </c>
      <c r="M27" s="98">
        <v>0</v>
      </c>
      <c r="N27" s="10">
        <f t="shared" ref="N27:S27" si="19">T27+Z27</f>
        <v>0</v>
      </c>
      <c r="O27" s="95">
        <f t="shared" si="19"/>
        <v>0</v>
      </c>
      <c r="P27" s="96">
        <f t="shared" si="19"/>
        <v>0</v>
      </c>
      <c r="Q27" s="97">
        <f t="shared" si="19"/>
        <v>0</v>
      </c>
      <c r="R27" s="96">
        <f t="shared" si="19"/>
        <v>0</v>
      </c>
      <c r="S27" s="98">
        <f t="shared" si="19"/>
        <v>0</v>
      </c>
      <c r="T27" s="10">
        <f>V27+X27</f>
        <v>0</v>
      </c>
      <c r="U27" s="95">
        <f>W27+Y27</f>
        <v>0</v>
      </c>
      <c r="V27" s="96">
        <v>0</v>
      </c>
      <c r="W27" s="97">
        <v>0</v>
      </c>
      <c r="X27" s="96">
        <v>0</v>
      </c>
      <c r="Y27" s="98">
        <v>0</v>
      </c>
      <c r="Z27" s="10">
        <f>AB27+AD27</f>
        <v>0</v>
      </c>
      <c r="AA27" s="95">
        <f>AC27+AE27</f>
        <v>0</v>
      </c>
      <c r="AB27" s="96">
        <v>0</v>
      </c>
      <c r="AC27" s="97">
        <v>0</v>
      </c>
      <c r="AD27" s="96">
        <v>0</v>
      </c>
      <c r="AE27" s="98">
        <v>0</v>
      </c>
      <c r="AF27" s="205">
        <v>0</v>
      </c>
      <c r="AG27" s="205">
        <v>3</v>
      </c>
      <c r="AH27" s="7"/>
      <c r="AI27" s="99"/>
      <c r="AJ27" s="100"/>
      <c r="AK27" s="101"/>
      <c r="AL27" s="102"/>
      <c r="AM27" s="103"/>
    </row>
    <row r="28" spans="1:39" ht="21" customHeight="1" x14ac:dyDescent="0.15">
      <c r="A28" s="6" t="s">
        <v>138</v>
      </c>
      <c r="B28" s="10">
        <f t="shared" si="1"/>
        <v>4</v>
      </c>
      <c r="C28" s="95">
        <f t="shared" si="2"/>
        <v>3</v>
      </c>
      <c r="D28" s="96">
        <f t="shared" si="3"/>
        <v>4</v>
      </c>
      <c r="E28" s="97">
        <f t="shared" si="4"/>
        <v>3</v>
      </c>
      <c r="F28" s="96">
        <f t="shared" si="5"/>
        <v>0</v>
      </c>
      <c r="G28" s="98">
        <f t="shared" si="6"/>
        <v>0</v>
      </c>
      <c r="H28" s="10">
        <f t="shared" si="7"/>
        <v>1</v>
      </c>
      <c r="I28" s="95">
        <f t="shared" si="8"/>
        <v>1</v>
      </c>
      <c r="J28" s="96">
        <v>1</v>
      </c>
      <c r="K28" s="97">
        <v>1</v>
      </c>
      <c r="L28" s="96">
        <v>0</v>
      </c>
      <c r="M28" s="98">
        <v>0</v>
      </c>
      <c r="N28" s="10">
        <f t="shared" si="9"/>
        <v>3</v>
      </c>
      <c r="O28" s="95">
        <f t="shared" si="10"/>
        <v>2</v>
      </c>
      <c r="P28" s="96">
        <f t="shared" si="11"/>
        <v>3</v>
      </c>
      <c r="Q28" s="97">
        <f t="shared" si="12"/>
        <v>2</v>
      </c>
      <c r="R28" s="96">
        <f t="shared" si="18"/>
        <v>0</v>
      </c>
      <c r="S28" s="98">
        <f t="shared" si="13"/>
        <v>0</v>
      </c>
      <c r="T28" s="10">
        <f t="shared" si="14"/>
        <v>3</v>
      </c>
      <c r="U28" s="95">
        <f t="shared" si="15"/>
        <v>2</v>
      </c>
      <c r="V28" s="96">
        <v>3</v>
      </c>
      <c r="W28" s="97">
        <v>2</v>
      </c>
      <c r="X28" s="96">
        <v>0</v>
      </c>
      <c r="Y28" s="98">
        <v>0</v>
      </c>
      <c r="Z28" s="10">
        <f t="shared" si="16"/>
        <v>0</v>
      </c>
      <c r="AA28" s="95">
        <f t="shared" si="17"/>
        <v>0</v>
      </c>
      <c r="AB28" s="96">
        <v>0</v>
      </c>
      <c r="AC28" s="97">
        <v>0</v>
      </c>
      <c r="AD28" s="96">
        <v>0</v>
      </c>
      <c r="AE28" s="98">
        <v>0</v>
      </c>
      <c r="AF28" s="205">
        <v>0</v>
      </c>
      <c r="AG28" s="205">
        <v>0</v>
      </c>
      <c r="AH28" s="7"/>
      <c r="AI28" s="99"/>
      <c r="AJ28" s="100"/>
      <c r="AK28" s="101"/>
      <c r="AL28" s="102"/>
      <c r="AM28" s="103"/>
    </row>
    <row r="29" spans="1:39" ht="21" customHeight="1" x14ac:dyDescent="0.15">
      <c r="A29" s="6" t="s">
        <v>139</v>
      </c>
      <c r="B29" s="10">
        <f t="shared" si="1"/>
        <v>4</v>
      </c>
      <c r="C29" s="95">
        <f t="shared" si="2"/>
        <v>3</v>
      </c>
      <c r="D29" s="96">
        <f t="shared" si="3"/>
        <v>4</v>
      </c>
      <c r="E29" s="97">
        <f t="shared" si="4"/>
        <v>3</v>
      </c>
      <c r="F29" s="96">
        <f t="shared" si="5"/>
        <v>0</v>
      </c>
      <c r="G29" s="98">
        <f t="shared" si="6"/>
        <v>0</v>
      </c>
      <c r="H29" s="10">
        <f t="shared" si="7"/>
        <v>1</v>
      </c>
      <c r="I29" s="95">
        <f t="shared" si="8"/>
        <v>1</v>
      </c>
      <c r="J29" s="96">
        <v>1</v>
      </c>
      <c r="K29" s="97">
        <v>1</v>
      </c>
      <c r="L29" s="96">
        <v>0</v>
      </c>
      <c r="M29" s="98">
        <v>0</v>
      </c>
      <c r="N29" s="10">
        <f t="shared" si="9"/>
        <v>3</v>
      </c>
      <c r="O29" s="95">
        <f t="shared" si="10"/>
        <v>2</v>
      </c>
      <c r="P29" s="96">
        <f t="shared" si="11"/>
        <v>3</v>
      </c>
      <c r="Q29" s="97">
        <f t="shared" si="12"/>
        <v>2</v>
      </c>
      <c r="R29" s="96">
        <f t="shared" si="18"/>
        <v>0</v>
      </c>
      <c r="S29" s="98">
        <f t="shared" si="13"/>
        <v>0</v>
      </c>
      <c r="T29" s="10">
        <f t="shared" si="14"/>
        <v>3</v>
      </c>
      <c r="U29" s="95">
        <f t="shared" si="15"/>
        <v>2</v>
      </c>
      <c r="V29" s="96">
        <v>3</v>
      </c>
      <c r="W29" s="97">
        <v>2</v>
      </c>
      <c r="X29" s="96">
        <v>0</v>
      </c>
      <c r="Y29" s="98">
        <v>0</v>
      </c>
      <c r="Z29" s="10">
        <f t="shared" si="16"/>
        <v>0</v>
      </c>
      <c r="AA29" s="95">
        <f t="shared" si="17"/>
        <v>0</v>
      </c>
      <c r="AB29" s="96">
        <v>0</v>
      </c>
      <c r="AC29" s="97">
        <v>0</v>
      </c>
      <c r="AD29" s="96">
        <v>0</v>
      </c>
      <c r="AE29" s="98">
        <v>0</v>
      </c>
      <c r="AF29" s="205">
        <v>0</v>
      </c>
      <c r="AG29" s="205">
        <v>0</v>
      </c>
      <c r="AH29" s="7"/>
      <c r="AI29" s="99"/>
      <c r="AJ29" s="100"/>
      <c r="AK29" s="101"/>
      <c r="AL29" s="102"/>
      <c r="AM29" s="103"/>
    </row>
    <row r="30" spans="1:39" ht="21" customHeight="1" x14ac:dyDescent="0.15">
      <c r="A30" s="6" t="s">
        <v>140</v>
      </c>
      <c r="B30" s="10">
        <f t="shared" si="1"/>
        <v>5</v>
      </c>
      <c r="C30" s="95">
        <f t="shared" si="2"/>
        <v>3</v>
      </c>
      <c r="D30" s="96">
        <f t="shared" si="3"/>
        <v>5</v>
      </c>
      <c r="E30" s="97">
        <f t="shared" si="4"/>
        <v>3</v>
      </c>
      <c r="F30" s="96">
        <f t="shared" si="5"/>
        <v>0</v>
      </c>
      <c r="G30" s="98">
        <f t="shared" si="6"/>
        <v>0</v>
      </c>
      <c r="H30" s="10">
        <f t="shared" si="7"/>
        <v>1</v>
      </c>
      <c r="I30" s="95">
        <f t="shared" si="8"/>
        <v>1</v>
      </c>
      <c r="J30" s="96">
        <v>1</v>
      </c>
      <c r="K30" s="97">
        <v>1</v>
      </c>
      <c r="L30" s="96">
        <v>0</v>
      </c>
      <c r="M30" s="98">
        <v>0</v>
      </c>
      <c r="N30" s="10">
        <f t="shared" si="9"/>
        <v>4</v>
      </c>
      <c r="O30" s="95">
        <f t="shared" si="10"/>
        <v>2</v>
      </c>
      <c r="P30" s="96">
        <f t="shared" si="11"/>
        <v>3</v>
      </c>
      <c r="Q30" s="97">
        <f t="shared" si="12"/>
        <v>2</v>
      </c>
      <c r="R30" s="96">
        <f t="shared" si="18"/>
        <v>1</v>
      </c>
      <c r="S30" s="98">
        <f t="shared" si="13"/>
        <v>0</v>
      </c>
      <c r="T30" s="10">
        <f t="shared" si="14"/>
        <v>4</v>
      </c>
      <c r="U30" s="95">
        <f t="shared" si="15"/>
        <v>2</v>
      </c>
      <c r="V30" s="96">
        <v>3</v>
      </c>
      <c r="W30" s="97">
        <v>2</v>
      </c>
      <c r="X30" s="96">
        <v>1</v>
      </c>
      <c r="Y30" s="98">
        <v>0</v>
      </c>
      <c r="Z30" s="10">
        <f t="shared" si="16"/>
        <v>0</v>
      </c>
      <c r="AA30" s="95">
        <f t="shared" si="17"/>
        <v>0</v>
      </c>
      <c r="AB30" s="96">
        <v>0</v>
      </c>
      <c r="AC30" s="97">
        <v>0</v>
      </c>
      <c r="AD30" s="96">
        <v>0</v>
      </c>
      <c r="AE30" s="98">
        <v>0</v>
      </c>
      <c r="AF30" s="205">
        <v>0</v>
      </c>
      <c r="AG30" s="205">
        <v>0</v>
      </c>
      <c r="AH30" s="7"/>
      <c r="AI30" s="99"/>
      <c r="AJ30" s="100"/>
      <c r="AK30" s="101"/>
      <c r="AL30" s="102"/>
      <c r="AM30" s="103"/>
    </row>
    <row r="31" spans="1:39" ht="21" customHeight="1" x14ac:dyDescent="0.15">
      <c r="A31" s="6" t="s">
        <v>147</v>
      </c>
      <c r="B31" s="10">
        <f t="shared" si="1"/>
        <v>0</v>
      </c>
      <c r="C31" s="95">
        <f t="shared" si="2"/>
        <v>0</v>
      </c>
      <c r="D31" s="96">
        <f t="shared" si="3"/>
        <v>0</v>
      </c>
      <c r="E31" s="97">
        <f t="shared" si="4"/>
        <v>0</v>
      </c>
      <c r="F31" s="96">
        <f t="shared" si="5"/>
        <v>0</v>
      </c>
      <c r="G31" s="98">
        <f t="shared" si="6"/>
        <v>0</v>
      </c>
      <c r="H31" s="10">
        <f t="shared" si="7"/>
        <v>0</v>
      </c>
      <c r="I31" s="95">
        <f t="shared" si="8"/>
        <v>0</v>
      </c>
      <c r="J31" s="96">
        <v>0</v>
      </c>
      <c r="K31" s="97">
        <v>0</v>
      </c>
      <c r="L31" s="96">
        <v>0</v>
      </c>
      <c r="M31" s="98">
        <v>0</v>
      </c>
      <c r="N31" s="10">
        <f t="shared" si="9"/>
        <v>0</v>
      </c>
      <c r="O31" s="95">
        <f t="shared" si="10"/>
        <v>0</v>
      </c>
      <c r="P31" s="96">
        <f t="shared" si="11"/>
        <v>0</v>
      </c>
      <c r="Q31" s="97">
        <f t="shared" si="12"/>
        <v>0</v>
      </c>
      <c r="R31" s="96">
        <f t="shared" si="18"/>
        <v>0</v>
      </c>
      <c r="S31" s="98">
        <f t="shared" si="13"/>
        <v>0</v>
      </c>
      <c r="T31" s="10">
        <f t="shared" si="14"/>
        <v>0</v>
      </c>
      <c r="U31" s="95">
        <f t="shared" si="15"/>
        <v>0</v>
      </c>
      <c r="V31" s="96">
        <v>0</v>
      </c>
      <c r="W31" s="97">
        <v>0</v>
      </c>
      <c r="X31" s="96">
        <v>0</v>
      </c>
      <c r="Y31" s="98">
        <v>0</v>
      </c>
      <c r="Z31" s="10">
        <f t="shared" si="16"/>
        <v>0</v>
      </c>
      <c r="AA31" s="95">
        <f t="shared" si="17"/>
        <v>0</v>
      </c>
      <c r="AB31" s="96">
        <v>0</v>
      </c>
      <c r="AC31" s="97">
        <v>0</v>
      </c>
      <c r="AD31" s="96">
        <v>0</v>
      </c>
      <c r="AE31" s="98">
        <v>0</v>
      </c>
      <c r="AF31" s="205">
        <v>0</v>
      </c>
      <c r="AG31" s="205">
        <v>4</v>
      </c>
      <c r="AH31" s="7"/>
      <c r="AI31" s="99"/>
      <c r="AJ31" s="100"/>
      <c r="AK31" s="101"/>
      <c r="AL31" s="102"/>
      <c r="AM31" s="103"/>
    </row>
    <row r="32" spans="1:39" ht="21" customHeight="1" x14ac:dyDescent="0.15">
      <c r="A32" s="6" t="s">
        <v>141</v>
      </c>
      <c r="B32" s="10">
        <f t="shared" si="1"/>
        <v>5</v>
      </c>
      <c r="C32" s="95">
        <f t="shared" si="2"/>
        <v>5</v>
      </c>
      <c r="D32" s="96">
        <f t="shared" si="3"/>
        <v>5</v>
      </c>
      <c r="E32" s="97">
        <f t="shared" si="4"/>
        <v>5</v>
      </c>
      <c r="F32" s="96">
        <f t="shared" si="5"/>
        <v>0</v>
      </c>
      <c r="G32" s="98">
        <f t="shared" si="6"/>
        <v>0</v>
      </c>
      <c r="H32" s="10">
        <f t="shared" si="7"/>
        <v>1</v>
      </c>
      <c r="I32" s="95">
        <f t="shared" si="8"/>
        <v>1</v>
      </c>
      <c r="J32" s="96">
        <v>1</v>
      </c>
      <c r="K32" s="97">
        <v>1</v>
      </c>
      <c r="L32" s="96">
        <v>0</v>
      </c>
      <c r="M32" s="98">
        <v>0</v>
      </c>
      <c r="N32" s="10">
        <f t="shared" si="9"/>
        <v>4</v>
      </c>
      <c r="O32" s="95">
        <f t="shared" si="10"/>
        <v>4</v>
      </c>
      <c r="P32" s="96">
        <f t="shared" si="11"/>
        <v>4</v>
      </c>
      <c r="Q32" s="97">
        <f t="shared" si="12"/>
        <v>4</v>
      </c>
      <c r="R32" s="96">
        <f t="shared" si="18"/>
        <v>0</v>
      </c>
      <c r="S32" s="98">
        <f t="shared" si="13"/>
        <v>0</v>
      </c>
      <c r="T32" s="10">
        <f t="shared" si="14"/>
        <v>4</v>
      </c>
      <c r="U32" s="95">
        <f t="shared" si="15"/>
        <v>4</v>
      </c>
      <c r="V32" s="96">
        <v>4</v>
      </c>
      <c r="W32" s="97">
        <v>4</v>
      </c>
      <c r="X32" s="96">
        <v>0</v>
      </c>
      <c r="Y32" s="98">
        <v>0</v>
      </c>
      <c r="Z32" s="10">
        <f t="shared" si="16"/>
        <v>0</v>
      </c>
      <c r="AA32" s="95">
        <f t="shared" si="17"/>
        <v>0</v>
      </c>
      <c r="AB32" s="96">
        <v>0</v>
      </c>
      <c r="AC32" s="97">
        <v>0</v>
      </c>
      <c r="AD32" s="96">
        <v>0</v>
      </c>
      <c r="AE32" s="98">
        <v>0</v>
      </c>
      <c r="AF32" s="205">
        <v>0</v>
      </c>
      <c r="AG32" s="205">
        <v>0</v>
      </c>
      <c r="AH32" s="7"/>
      <c r="AI32" s="99"/>
      <c r="AJ32" s="100"/>
      <c r="AK32" s="101"/>
      <c r="AL32" s="102"/>
      <c r="AM32" s="103"/>
    </row>
    <row r="33" spans="1:39" ht="21" customHeight="1" x14ac:dyDescent="0.15">
      <c r="A33" s="6" t="s">
        <v>142</v>
      </c>
      <c r="B33" s="10">
        <f t="shared" si="1"/>
        <v>2</v>
      </c>
      <c r="C33" s="95">
        <f t="shared" si="2"/>
        <v>1</v>
      </c>
      <c r="D33" s="96">
        <f t="shared" si="3"/>
        <v>2</v>
      </c>
      <c r="E33" s="97">
        <f t="shared" si="4"/>
        <v>1</v>
      </c>
      <c r="F33" s="96">
        <f t="shared" si="5"/>
        <v>0</v>
      </c>
      <c r="G33" s="98">
        <f t="shared" si="6"/>
        <v>0</v>
      </c>
      <c r="H33" s="10">
        <f t="shared" si="7"/>
        <v>0</v>
      </c>
      <c r="I33" s="95">
        <f t="shared" si="8"/>
        <v>0</v>
      </c>
      <c r="J33" s="96">
        <v>0</v>
      </c>
      <c r="K33" s="97">
        <v>0</v>
      </c>
      <c r="L33" s="96">
        <v>0</v>
      </c>
      <c r="M33" s="98">
        <v>0</v>
      </c>
      <c r="N33" s="10">
        <f t="shared" si="9"/>
        <v>2</v>
      </c>
      <c r="O33" s="95">
        <f t="shared" si="10"/>
        <v>1</v>
      </c>
      <c r="P33" s="96">
        <f t="shared" si="11"/>
        <v>1</v>
      </c>
      <c r="Q33" s="97">
        <f t="shared" si="12"/>
        <v>1</v>
      </c>
      <c r="R33" s="96">
        <f t="shared" si="18"/>
        <v>1</v>
      </c>
      <c r="S33" s="98">
        <f t="shared" si="13"/>
        <v>0</v>
      </c>
      <c r="T33" s="10">
        <f t="shared" si="14"/>
        <v>2</v>
      </c>
      <c r="U33" s="95">
        <f t="shared" si="15"/>
        <v>1</v>
      </c>
      <c r="V33" s="96">
        <v>1</v>
      </c>
      <c r="W33" s="97">
        <v>1</v>
      </c>
      <c r="X33" s="96">
        <v>1</v>
      </c>
      <c r="Y33" s="98">
        <v>0</v>
      </c>
      <c r="Z33" s="10">
        <f t="shared" si="16"/>
        <v>0</v>
      </c>
      <c r="AA33" s="95">
        <f t="shared" si="17"/>
        <v>0</v>
      </c>
      <c r="AB33" s="96">
        <v>0</v>
      </c>
      <c r="AC33" s="97">
        <v>0</v>
      </c>
      <c r="AD33" s="96">
        <v>0</v>
      </c>
      <c r="AE33" s="98">
        <v>0</v>
      </c>
      <c r="AF33" s="205">
        <v>0</v>
      </c>
      <c r="AG33" s="205">
        <v>0</v>
      </c>
      <c r="AH33" s="7"/>
      <c r="AI33" s="99"/>
      <c r="AJ33" s="100"/>
      <c r="AK33" s="101"/>
      <c r="AL33" s="102"/>
      <c r="AM33" s="103"/>
    </row>
    <row r="34" spans="1:39" ht="21" customHeight="1" x14ac:dyDescent="0.15">
      <c r="A34" s="6" t="s">
        <v>143</v>
      </c>
      <c r="B34" s="10">
        <f t="shared" si="1"/>
        <v>2</v>
      </c>
      <c r="C34" s="95">
        <f t="shared" si="2"/>
        <v>0</v>
      </c>
      <c r="D34" s="96">
        <f t="shared" si="3"/>
        <v>2</v>
      </c>
      <c r="E34" s="97">
        <f t="shared" si="4"/>
        <v>0</v>
      </c>
      <c r="F34" s="96">
        <f t="shared" si="5"/>
        <v>0</v>
      </c>
      <c r="G34" s="98">
        <f t="shared" si="6"/>
        <v>0</v>
      </c>
      <c r="H34" s="10">
        <f t="shared" si="7"/>
        <v>0</v>
      </c>
      <c r="I34" s="95">
        <f t="shared" si="8"/>
        <v>0</v>
      </c>
      <c r="J34" s="96">
        <v>0</v>
      </c>
      <c r="K34" s="97">
        <v>0</v>
      </c>
      <c r="L34" s="96">
        <v>0</v>
      </c>
      <c r="M34" s="98">
        <v>0</v>
      </c>
      <c r="N34" s="10">
        <f t="shared" si="9"/>
        <v>2</v>
      </c>
      <c r="O34" s="95">
        <f t="shared" si="10"/>
        <v>0</v>
      </c>
      <c r="P34" s="96">
        <f t="shared" si="11"/>
        <v>1</v>
      </c>
      <c r="Q34" s="97">
        <f t="shared" si="12"/>
        <v>0</v>
      </c>
      <c r="R34" s="96">
        <f t="shared" si="18"/>
        <v>1</v>
      </c>
      <c r="S34" s="98">
        <f t="shared" si="13"/>
        <v>0</v>
      </c>
      <c r="T34" s="10">
        <f t="shared" si="14"/>
        <v>2</v>
      </c>
      <c r="U34" s="95">
        <f t="shared" si="15"/>
        <v>0</v>
      </c>
      <c r="V34" s="96">
        <v>1</v>
      </c>
      <c r="W34" s="97">
        <v>0</v>
      </c>
      <c r="X34" s="96">
        <v>1</v>
      </c>
      <c r="Y34" s="98">
        <v>0</v>
      </c>
      <c r="Z34" s="10">
        <f t="shared" si="16"/>
        <v>0</v>
      </c>
      <c r="AA34" s="95">
        <f t="shared" si="17"/>
        <v>0</v>
      </c>
      <c r="AB34" s="96">
        <v>0</v>
      </c>
      <c r="AC34" s="97">
        <v>0</v>
      </c>
      <c r="AD34" s="96">
        <v>0</v>
      </c>
      <c r="AE34" s="98">
        <v>0</v>
      </c>
      <c r="AF34" s="205">
        <v>0</v>
      </c>
      <c r="AG34" s="205">
        <v>0</v>
      </c>
      <c r="AH34" s="7"/>
      <c r="AI34" s="99"/>
      <c r="AJ34" s="100"/>
      <c r="AK34" s="101"/>
      <c r="AL34" s="102"/>
      <c r="AM34" s="103"/>
    </row>
    <row r="35" spans="1:39" ht="21" customHeight="1" x14ac:dyDescent="0.15">
      <c r="A35" s="8" t="s">
        <v>149</v>
      </c>
      <c r="B35" s="54">
        <f t="shared" ref="B35:AG35" si="20">SUM(B10:B34)</f>
        <v>53</v>
      </c>
      <c r="C35" s="104">
        <f t="shared" si="20"/>
        <v>36</v>
      </c>
      <c r="D35" s="105">
        <f t="shared" si="20"/>
        <v>53</v>
      </c>
      <c r="E35" s="106">
        <f t="shared" si="20"/>
        <v>36</v>
      </c>
      <c r="F35" s="105">
        <f t="shared" si="20"/>
        <v>0</v>
      </c>
      <c r="G35" s="107">
        <f t="shared" si="20"/>
        <v>0</v>
      </c>
      <c r="H35" s="54">
        <f t="shared" si="20"/>
        <v>21</v>
      </c>
      <c r="I35" s="104">
        <f t="shared" si="20"/>
        <v>17</v>
      </c>
      <c r="J35" s="105">
        <f t="shared" si="20"/>
        <v>21</v>
      </c>
      <c r="K35" s="106">
        <f t="shared" si="20"/>
        <v>17</v>
      </c>
      <c r="L35" s="105">
        <f t="shared" si="20"/>
        <v>0</v>
      </c>
      <c r="M35" s="107">
        <f t="shared" si="20"/>
        <v>0</v>
      </c>
      <c r="N35" s="54">
        <f t="shared" si="20"/>
        <v>32</v>
      </c>
      <c r="O35" s="104">
        <f t="shared" si="20"/>
        <v>19</v>
      </c>
      <c r="P35" s="105">
        <f t="shared" si="20"/>
        <v>28</v>
      </c>
      <c r="Q35" s="106">
        <f t="shared" si="20"/>
        <v>19</v>
      </c>
      <c r="R35" s="105">
        <f t="shared" si="20"/>
        <v>4</v>
      </c>
      <c r="S35" s="107">
        <f t="shared" si="20"/>
        <v>0</v>
      </c>
      <c r="T35" s="54">
        <f t="shared" si="20"/>
        <v>32</v>
      </c>
      <c r="U35" s="104">
        <f t="shared" si="20"/>
        <v>19</v>
      </c>
      <c r="V35" s="105">
        <f t="shared" si="20"/>
        <v>28</v>
      </c>
      <c r="W35" s="106">
        <f t="shared" si="20"/>
        <v>19</v>
      </c>
      <c r="X35" s="105">
        <f t="shared" si="20"/>
        <v>4</v>
      </c>
      <c r="Y35" s="107">
        <f t="shared" si="20"/>
        <v>0</v>
      </c>
      <c r="Z35" s="54">
        <f t="shared" si="20"/>
        <v>0</v>
      </c>
      <c r="AA35" s="104">
        <f t="shared" si="20"/>
        <v>0</v>
      </c>
      <c r="AB35" s="105">
        <f t="shared" si="20"/>
        <v>0</v>
      </c>
      <c r="AC35" s="106">
        <f t="shared" si="20"/>
        <v>0</v>
      </c>
      <c r="AD35" s="105">
        <f t="shared" si="20"/>
        <v>0</v>
      </c>
      <c r="AE35" s="107">
        <f t="shared" si="20"/>
        <v>0</v>
      </c>
      <c r="AF35" s="203">
        <f t="shared" si="20"/>
        <v>0</v>
      </c>
      <c r="AG35" s="203">
        <f t="shared" si="20"/>
        <v>108</v>
      </c>
      <c r="AH35" s="108">
        <f>集計表1!B33/B35</f>
        <v>7718.8113207547167</v>
      </c>
      <c r="AI35" s="109">
        <f>集計表2!C33/集計表1!B33</f>
        <v>2.5175838493071327</v>
      </c>
      <c r="AJ35" s="110">
        <f>集計表2!F33/集計表1!B33</f>
        <v>9.3457052972766852E-2</v>
      </c>
      <c r="AK35" s="111">
        <f>集計表2!I33/集計表1!B33</f>
        <v>4.2253548669386474</v>
      </c>
      <c r="AL35" s="112">
        <f>集計表2!G33/集計表1!B33</f>
        <v>0.22324045397546302</v>
      </c>
      <c r="AM35" s="113">
        <f>集計表2!I33/集計表2!G33</f>
        <v>18.927370876082648</v>
      </c>
    </row>
    <row r="36" spans="1:39" ht="21" customHeight="1" x14ac:dyDescent="0.15">
      <c r="A36" s="6" t="s">
        <v>19</v>
      </c>
      <c r="B36" s="10">
        <f t="shared" ref="B36:C40" si="21">H36+N36</f>
        <v>12</v>
      </c>
      <c r="C36" s="95">
        <f t="shared" si="21"/>
        <v>4</v>
      </c>
      <c r="D36" s="96">
        <f t="shared" ref="D36:E40" si="22">J36+T36</f>
        <v>12</v>
      </c>
      <c r="E36" s="97">
        <f t="shared" si="22"/>
        <v>4</v>
      </c>
      <c r="F36" s="96">
        <f t="shared" ref="F36:G40" si="23">L36+Z36</f>
        <v>0</v>
      </c>
      <c r="G36" s="98">
        <f t="shared" si="23"/>
        <v>0</v>
      </c>
      <c r="H36" s="10">
        <f t="shared" ref="H36:I40" si="24">J36+L36</f>
        <v>4</v>
      </c>
      <c r="I36" s="95">
        <f t="shared" si="24"/>
        <v>1</v>
      </c>
      <c r="J36" s="96">
        <v>4</v>
      </c>
      <c r="K36" s="97">
        <v>1</v>
      </c>
      <c r="L36" s="96">
        <v>0</v>
      </c>
      <c r="M36" s="98">
        <v>0</v>
      </c>
      <c r="N36" s="10">
        <f t="shared" ref="N36:S40" si="25">T36+Z36</f>
        <v>8</v>
      </c>
      <c r="O36" s="95">
        <f t="shared" si="25"/>
        <v>3</v>
      </c>
      <c r="P36" s="96">
        <f t="shared" si="25"/>
        <v>2</v>
      </c>
      <c r="Q36" s="97">
        <f t="shared" si="25"/>
        <v>2</v>
      </c>
      <c r="R36" s="96">
        <f t="shared" si="25"/>
        <v>6</v>
      </c>
      <c r="S36" s="98">
        <f t="shared" si="25"/>
        <v>1</v>
      </c>
      <c r="T36" s="10">
        <f t="shared" ref="T36:U40" si="26">V36+X36</f>
        <v>8</v>
      </c>
      <c r="U36" s="95">
        <f t="shared" si="26"/>
        <v>3</v>
      </c>
      <c r="V36" s="96">
        <v>2</v>
      </c>
      <c r="W36" s="97">
        <v>2</v>
      </c>
      <c r="X36" s="96">
        <v>6</v>
      </c>
      <c r="Y36" s="98">
        <v>1</v>
      </c>
      <c r="Z36" s="10">
        <f t="shared" ref="Z36:AA40" si="27">AB36+AD36</f>
        <v>0</v>
      </c>
      <c r="AA36" s="95">
        <f t="shared" si="27"/>
        <v>0</v>
      </c>
      <c r="AB36" s="96">
        <v>0</v>
      </c>
      <c r="AC36" s="97">
        <v>0</v>
      </c>
      <c r="AD36" s="96">
        <v>0</v>
      </c>
      <c r="AE36" s="98">
        <v>0</v>
      </c>
      <c r="AF36" s="205">
        <v>0</v>
      </c>
      <c r="AG36" s="205">
        <v>23</v>
      </c>
      <c r="AH36" s="89"/>
      <c r="AI36" s="99"/>
      <c r="AJ36" s="100"/>
      <c r="AK36" s="101"/>
      <c r="AL36" s="114"/>
      <c r="AM36" s="115"/>
    </row>
    <row r="37" spans="1:39" ht="21" customHeight="1" x14ac:dyDescent="0.15">
      <c r="A37" s="6" t="s">
        <v>35</v>
      </c>
      <c r="B37" s="10">
        <f t="shared" si="21"/>
        <v>2</v>
      </c>
      <c r="C37" s="95">
        <f t="shared" si="21"/>
        <v>0</v>
      </c>
      <c r="D37" s="96">
        <f t="shared" si="22"/>
        <v>1</v>
      </c>
      <c r="E37" s="97">
        <f t="shared" si="22"/>
        <v>0</v>
      </c>
      <c r="F37" s="96">
        <f t="shared" si="23"/>
        <v>1</v>
      </c>
      <c r="G37" s="98">
        <f t="shared" si="23"/>
        <v>0</v>
      </c>
      <c r="H37" s="10">
        <f t="shared" si="24"/>
        <v>1</v>
      </c>
      <c r="I37" s="95">
        <f t="shared" si="24"/>
        <v>0</v>
      </c>
      <c r="J37" s="96">
        <v>0</v>
      </c>
      <c r="K37" s="97">
        <v>0</v>
      </c>
      <c r="L37" s="96">
        <v>1</v>
      </c>
      <c r="M37" s="98">
        <v>0</v>
      </c>
      <c r="N37" s="10">
        <f t="shared" si="25"/>
        <v>1</v>
      </c>
      <c r="O37" s="95">
        <f t="shared" si="25"/>
        <v>0</v>
      </c>
      <c r="P37" s="96">
        <f t="shared" si="25"/>
        <v>0</v>
      </c>
      <c r="Q37" s="97">
        <f t="shared" si="25"/>
        <v>0</v>
      </c>
      <c r="R37" s="96">
        <f t="shared" si="25"/>
        <v>1</v>
      </c>
      <c r="S37" s="98">
        <f t="shared" si="25"/>
        <v>0</v>
      </c>
      <c r="T37" s="10">
        <f t="shared" si="26"/>
        <v>1</v>
      </c>
      <c r="U37" s="95">
        <f t="shared" si="26"/>
        <v>0</v>
      </c>
      <c r="V37" s="96">
        <v>0</v>
      </c>
      <c r="W37" s="97">
        <v>0</v>
      </c>
      <c r="X37" s="96">
        <v>1</v>
      </c>
      <c r="Y37" s="98">
        <v>0</v>
      </c>
      <c r="Z37" s="10">
        <f t="shared" si="27"/>
        <v>0</v>
      </c>
      <c r="AA37" s="95">
        <f t="shared" si="27"/>
        <v>0</v>
      </c>
      <c r="AB37" s="96">
        <v>0</v>
      </c>
      <c r="AC37" s="97">
        <v>0</v>
      </c>
      <c r="AD37" s="96">
        <v>0</v>
      </c>
      <c r="AE37" s="98">
        <v>0</v>
      </c>
      <c r="AF37" s="205">
        <v>0</v>
      </c>
      <c r="AG37" s="205">
        <v>5</v>
      </c>
      <c r="AH37" s="7"/>
      <c r="AI37" s="99"/>
      <c r="AJ37" s="100"/>
      <c r="AK37" s="101"/>
      <c r="AL37" s="102"/>
      <c r="AM37" s="103"/>
    </row>
    <row r="38" spans="1:39" ht="21" customHeight="1" x14ac:dyDescent="0.15">
      <c r="A38" s="6" t="s">
        <v>128</v>
      </c>
      <c r="B38" s="10">
        <f t="shared" si="21"/>
        <v>2</v>
      </c>
      <c r="C38" s="95">
        <f t="shared" si="21"/>
        <v>1</v>
      </c>
      <c r="D38" s="96">
        <f t="shared" si="22"/>
        <v>1</v>
      </c>
      <c r="E38" s="97">
        <f t="shared" si="22"/>
        <v>1</v>
      </c>
      <c r="F38" s="96">
        <f t="shared" si="23"/>
        <v>1</v>
      </c>
      <c r="G38" s="98">
        <f t="shared" si="23"/>
        <v>0</v>
      </c>
      <c r="H38" s="10">
        <f t="shared" si="24"/>
        <v>2</v>
      </c>
      <c r="I38" s="95">
        <f t="shared" si="24"/>
        <v>1</v>
      </c>
      <c r="J38" s="96">
        <v>1</v>
      </c>
      <c r="K38" s="97">
        <v>1</v>
      </c>
      <c r="L38" s="96">
        <v>1</v>
      </c>
      <c r="M38" s="98">
        <v>0</v>
      </c>
      <c r="N38" s="10">
        <f t="shared" si="25"/>
        <v>0</v>
      </c>
      <c r="O38" s="95">
        <f t="shared" si="25"/>
        <v>0</v>
      </c>
      <c r="P38" s="96">
        <f t="shared" si="25"/>
        <v>0</v>
      </c>
      <c r="Q38" s="97">
        <f t="shared" si="25"/>
        <v>0</v>
      </c>
      <c r="R38" s="96">
        <f t="shared" si="25"/>
        <v>0</v>
      </c>
      <c r="S38" s="98">
        <f t="shared" si="25"/>
        <v>0</v>
      </c>
      <c r="T38" s="10">
        <f t="shared" si="26"/>
        <v>0</v>
      </c>
      <c r="U38" s="95">
        <f t="shared" si="26"/>
        <v>0</v>
      </c>
      <c r="V38" s="96">
        <v>0</v>
      </c>
      <c r="W38" s="97">
        <v>0</v>
      </c>
      <c r="X38" s="96">
        <v>0</v>
      </c>
      <c r="Y38" s="98">
        <v>0</v>
      </c>
      <c r="Z38" s="10">
        <f t="shared" si="27"/>
        <v>0</v>
      </c>
      <c r="AA38" s="95">
        <f t="shared" si="27"/>
        <v>0</v>
      </c>
      <c r="AB38" s="96">
        <v>0</v>
      </c>
      <c r="AC38" s="97">
        <v>0</v>
      </c>
      <c r="AD38" s="96">
        <v>0</v>
      </c>
      <c r="AE38" s="98">
        <v>0</v>
      </c>
      <c r="AF38" s="266">
        <v>0</v>
      </c>
      <c r="AG38" s="211">
        <v>5</v>
      </c>
      <c r="AH38" s="10"/>
      <c r="AI38" s="99"/>
      <c r="AJ38" s="100"/>
      <c r="AK38" s="101"/>
      <c r="AL38" s="102"/>
      <c r="AM38" s="103"/>
    </row>
    <row r="39" spans="1:39" ht="21" customHeight="1" x14ac:dyDescent="0.15">
      <c r="A39" s="6" t="s">
        <v>129</v>
      </c>
      <c r="B39" s="10">
        <f t="shared" si="21"/>
        <v>2</v>
      </c>
      <c r="C39" s="95">
        <f t="shared" si="21"/>
        <v>0</v>
      </c>
      <c r="D39" s="96">
        <f t="shared" si="22"/>
        <v>1</v>
      </c>
      <c r="E39" s="97">
        <f t="shared" si="22"/>
        <v>0</v>
      </c>
      <c r="F39" s="96">
        <f t="shared" si="23"/>
        <v>1</v>
      </c>
      <c r="G39" s="98">
        <f t="shared" si="23"/>
        <v>0</v>
      </c>
      <c r="H39" s="10">
        <f t="shared" si="24"/>
        <v>1</v>
      </c>
      <c r="I39" s="95">
        <f t="shared" si="24"/>
        <v>0</v>
      </c>
      <c r="J39" s="96">
        <v>0</v>
      </c>
      <c r="K39" s="97">
        <v>0</v>
      </c>
      <c r="L39" s="96">
        <v>1</v>
      </c>
      <c r="M39" s="98">
        <v>0</v>
      </c>
      <c r="N39" s="10">
        <f t="shared" si="25"/>
        <v>1</v>
      </c>
      <c r="O39" s="95">
        <f t="shared" si="25"/>
        <v>0</v>
      </c>
      <c r="P39" s="96">
        <f t="shared" si="25"/>
        <v>0</v>
      </c>
      <c r="Q39" s="97">
        <f t="shared" si="25"/>
        <v>0</v>
      </c>
      <c r="R39" s="96">
        <f t="shared" si="25"/>
        <v>1</v>
      </c>
      <c r="S39" s="98">
        <f t="shared" si="25"/>
        <v>0</v>
      </c>
      <c r="T39" s="10">
        <f t="shared" si="26"/>
        <v>1</v>
      </c>
      <c r="U39" s="95">
        <f t="shared" si="26"/>
        <v>0</v>
      </c>
      <c r="V39" s="96">
        <v>0</v>
      </c>
      <c r="W39" s="97">
        <v>0</v>
      </c>
      <c r="X39" s="96">
        <v>1</v>
      </c>
      <c r="Y39" s="98">
        <v>0</v>
      </c>
      <c r="Z39" s="10">
        <f t="shared" si="27"/>
        <v>0</v>
      </c>
      <c r="AA39" s="95">
        <f t="shared" si="27"/>
        <v>0</v>
      </c>
      <c r="AB39" s="96">
        <v>0</v>
      </c>
      <c r="AC39" s="97">
        <v>0</v>
      </c>
      <c r="AD39" s="96">
        <v>0</v>
      </c>
      <c r="AE39" s="98">
        <v>0</v>
      </c>
      <c r="AF39" s="205">
        <v>0</v>
      </c>
      <c r="AG39" s="205">
        <v>5</v>
      </c>
      <c r="AH39" s="7"/>
      <c r="AI39" s="99"/>
      <c r="AJ39" s="100"/>
      <c r="AK39" s="101"/>
      <c r="AL39" s="102"/>
      <c r="AM39" s="103"/>
    </row>
    <row r="40" spans="1:39" ht="21" customHeight="1" x14ac:dyDescent="0.15">
      <c r="A40" s="6" t="s">
        <v>130</v>
      </c>
      <c r="B40" s="10">
        <f t="shared" si="21"/>
        <v>2</v>
      </c>
      <c r="C40" s="95">
        <f t="shared" si="21"/>
        <v>1</v>
      </c>
      <c r="D40" s="96">
        <f t="shared" si="22"/>
        <v>1</v>
      </c>
      <c r="E40" s="97">
        <f t="shared" si="22"/>
        <v>1</v>
      </c>
      <c r="F40" s="96">
        <f t="shared" si="23"/>
        <v>1</v>
      </c>
      <c r="G40" s="98">
        <f t="shared" si="23"/>
        <v>0</v>
      </c>
      <c r="H40" s="10">
        <f t="shared" si="24"/>
        <v>1</v>
      </c>
      <c r="I40" s="95">
        <f t="shared" si="24"/>
        <v>0</v>
      </c>
      <c r="J40" s="96">
        <v>0</v>
      </c>
      <c r="K40" s="97">
        <v>0</v>
      </c>
      <c r="L40" s="96">
        <v>1</v>
      </c>
      <c r="M40" s="98">
        <v>0</v>
      </c>
      <c r="N40" s="10">
        <f t="shared" si="25"/>
        <v>1</v>
      </c>
      <c r="O40" s="95">
        <f t="shared" si="25"/>
        <v>1</v>
      </c>
      <c r="P40" s="96">
        <f t="shared" si="25"/>
        <v>0</v>
      </c>
      <c r="Q40" s="97">
        <f t="shared" si="25"/>
        <v>0</v>
      </c>
      <c r="R40" s="96">
        <f t="shared" si="25"/>
        <v>1</v>
      </c>
      <c r="S40" s="98">
        <f t="shared" si="25"/>
        <v>1</v>
      </c>
      <c r="T40" s="10">
        <f t="shared" si="26"/>
        <v>1</v>
      </c>
      <c r="U40" s="95">
        <f t="shared" si="26"/>
        <v>1</v>
      </c>
      <c r="V40" s="96">
        <v>0</v>
      </c>
      <c r="W40" s="97">
        <v>0</v>
      </c>
      <c r="X40" s="96">
        <v>1</v>
      </c>
      <c r="Y40" s="98">
        <v>1</v>
      </c>
      <c r="Z40" s="10">
        <f t="shared" si="27"/>
        <v>0</v>
      </c>
      <c r="AA40" s="95">
        <f t="shared" si="27"/>
        <v>0</v>
      </c>
      <c r="AB40" s="96">
        <v>0</v>
      </c>
      <c r="AC40" s="97">
        <v>0</v>
      </c>
      <c r="AD40" s="96">
        <v>0</v>
      </c>
      <c r="AE40" s="98">
        <v>0</v>
      </c>
      <c r="AF40" s="205">
        <v>0</v>
      </c>
      <c r="AG40" s="205">
        <v>5</v>
      </c>
      <c r="AH40" s="7"/>
      <c r="AI40" s="99"/>
      <c r="AJ40" s="100"/>
      <c r="AK40" s="101"/>
      <c r="AL40" s="102"/>
      <c r="AM40" s="103"/>
    </row>
    <row r="41" spans="1:39" ht="21" customHeight="1" x14ac:dyDescent="0.15">
      <c r="A41" s="195" t="s">
        <v>150</v>
      </c>
      <c r="B41" s="64">
        <f>SUM(B36:B40)</f>
        <v>20</v>
      </c>
      <c r="C41" s="116">
        <f t="shared" ref="C41:AE41" si="28">SUM(C36:C40)</f>
        <v>6</v>
      </c>
      <c r="D41" s="87">
        <f t="shared" si="28"/>
        <v>16</v>
      </c>
      <c r="E41" s="116">
        <f t="shared" si="28"/>
        <v>6</v>
      </c>
      <c r="F41" s="87">
        <f t="shared" si="28"/>
        <v>4</v>
      </c>
      <c r="G41" s="117">
        <f t="shared" si="28"/>
        <v>0</v>
      </c>
      <c r="H41" s="64">
        <f t="shared" si="28"/>
        <v>9</v>
      </c>
      <c r="I41" s="116">
        <f t="shared" si="28"/>
        <v>2</v>
      </c>
      <c r="J41" s="87">
        <f t="shared" si="28"/>
        <v>5</v>
      </c>
      <c r="K41" s="116">
        <f t="shared" si="28"/>
        <v>2</v>
      </c>
      <c r="L41" s="87">
        <f t="shared" si="28"/>
        <v>4</v>
      </c>
      <c r="M41" s="117">
        <f t="shared" si="28"/>
        <v>0</v>
      </c>
      <c r="N41" s="64">
        <f t="shared" si="28"/>
        <v>11</v>
      </c>
      <c r="O41" s="116">
        <f t="shared" si="28"/>
        <v>4</v>
      </c>
      <c r="P41" s="87">
        <f t="shared" si="28"/>
        <v>2</v>
      </c>
      <c r="Q41" s="116">
        <f t="shared" si="28"/>
        <v>2</v>
      </c>
      <c r="R41" s="87">
        <f t="shared" si="28"/>
        <v>9</v>
      </c>
      <c r="S41" s="117">
        <f t="shared" si="28"/>
        <v>2</v>
      </c>
      <c r="T41" s="64">
        <f t="shared" si="28"/>
        <v>11</v>
      </c>
      <c r="U41" s="116">
        <f t="shared" si="28"/>
        <v>4</v>
      </c>
      <c r="V41" s="87">
        <f t="shared" si="28"/>
        <v>2</v>
      </c>
      <c r="W41" s="116">
        <f t="shared" si="28"/>
        <v>2</v>
      </c>
      <c r="X41" s="87">
        <f t="shared" si="28"/>
        <v>9</v>
      </c>
      <c r="Y41" s="117">
        <f t="shared" si="28"/>
        <v>2</v>
      </c>
      <c r="Z41" s="64">
        <f t="shared" si="28"/>
        <v>0</v>
      </c>
      <c r="AA41" s="116">
        <f t="shared" si="28"/>
        <v>0</v>
      </c>
      <c r="AB41" s="87">
        <f t="shared" si="28"/>
        <v>0</v>
      </c>
      <c r="AC41" s="116">
        <f t="shared" si="28"/>
        <v>0</v>
      </c>
      <c r="AD41" s="87">
        <f t="shared" si="28"/>
        <v>0</v>
      </c>
      <c r="AE41" s="117">
        <f t="shared" si="28"/>
        <v>0</v>
      </c>
      <c r="AF41" s="204">
        <f>SUM(AF36:AF40)</f>
        <v>0</v>
      </c>
      <c r="AG41" s="204">
        <f>SUM(AG36:AG40)</f>
        <v>43</v>
      </c>
      <c r="AH41" s="118">
        <f>集計表1!B39/B41</f>
        <v>8172.45</v>
      </c>
      <c r="AI41" s="119">
        <f>集計表2!C39/集計表1!B39</f>
        <v>3.8312807052964533</v>
      </c>
      <c r="AJ41" s="91">
        <f>集計表2!F39/集計表1!B39</f>
        <v>6.5781987041829568E-2</v>
      </c>
      <c r="AK41" s="119">
        <f>集計表2!I39/集計表1!B39</f>
        <v>3.6037479580786669</v>
      </c>
      <c r="AL41" s="120">
        <f>集計表2!G39/集計表1!B39</f>
        <v>0.65095534386872966</v>
      </c>
      <c r="AM41" s="121">
        <f>集計表2!I39/集計表2!G39</f>
        <v>5.53609090396436</v>
      </c>
    </row>
    <row r="42" spans="1:39" ht="46.5" customHeight="1" x14ac:dyDescent="0.1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</row>
    <row r="43" spans="1:39" ht="24" customHeight="1" x14ac:dyDescent="0.15">
      <c r="A43" s="368" t="s">
        <v>194</v>
      </c>
      <c r="B43" s="368"/>
      <c r="C43" s="368"/>
      <c r="D43" s="368"/>
      <c r="E43" s="368"/>
      <c r="F43" s="368"/>
      <c r="G43" s="368"/>
      <c r="H43" s="368"/>
      <c r="I43" s="368"/>
      <c r="J43" s="368"/>
      <c r="K43" s="368"/>
      <c r="L43" s="368"/>
      <c r="M43" s="368"/>
      <c r="N43" s="368"/>
      <c r="O43" s="368"/>
      <c r="P43" s="368"/>
      <c r="Q43" s="368"/>
      <c r="R43" s="368"/>
      <c r="S43" s="368"/>
      <c r="T43" s="368"/>
      <c r="U43" s="368"/>
      <c r="V43" s="368"/>
      <c r="W43" s="368"/>
      <c r="X43" s="368"/>
      <c r="Y43" s="368"/>
      <c r="Z43" s="368"/>
      <c r="AA43" s="368"/>
      <c r="AB43" s="368"/>
      <c r="AC43" s="368"/>
      <c r="AD43" s="368"/>
      <c r="AE43" s="368"/>
      <c r="AF43" s="368"/>
      <c r="AG43" s="368"/>
      <c r="AH43" s="368"/>
      <c r="AI43" s="368"/>
      <c r="AJ43" s="368"/>
      <c r="AK43" s="368"/>
      <c r="AL43" s="368"/>
      <c r="AM43" s="368"/>
    </row>
    <row r="44" spans="1:39" ht="18" customHeight="1" x14ac:dyDescent="0.15">
      <c r="A44" s="2"/>
      <c r="B44" s="2"/>
      <c r="C44" s="2"/>
      <c r="D44" s="2"/>
      <c r="E44" s="2"/>
      <c r="F44" s="2"/>
      <c r="G44" s="31"/>
      <c r="H44" s="2"/>
      <c r="I44" s="2"/>
      <c r="J44" s="2"/>
      <c r="K44" s="2"/>
      <c r="L44" s="2"/>
      <c r="M44" s="31"/>
      <c r="N44" s="2"/>
      <c r="O44" s="2"/>
      <c r="P44" s="2"/>
      <c r="Q44" s="2"/>
      <c r="R44" s="2"/>
      <c r="S44" s="31"/>
      <c r="T44" s="2"/>
      <c r="U44" s="2"/>
      <c r="V44" s="2"/>
      <c r="W44" s="2"/>
      <c r="X44" s="2"/>
      <c r="Y44" s="31"/>
      <c r="Z44" s="2"/>
      <c r="AA44" s="2"/>
      <c r="AB44" s="2"/>
      <c r="AC44" s="2"/>
      <c r="AD44" s="2"/>
      <c r="AE44" s="31"/>
      <c r="AF44" s="31"/>
      <c r="AG44" s="31"/>
      <c r="AH44" s="31"/>
      <c r="AI44" s="31"/>
    </row>
    <row r="45" spans="1:39" x14ac:dyDescent="0.15">
      <c r="A45" s="36"/>
      <c r="B45" s="369" t="s">
        <v>71</v>
      </c>
      <c r="C45" s="370"/>
      <c r="D45" s="370"/>
      <c r="E45" s="370"/>
      <c r="F45" s="370"/>
      <c r="G45" s="370"/>
      <c r="H45" s="370"/>
      <c r="I45" s="370"/>
      <c r="J45" s="370"/>
      <c r="K45" s="370"/>
      <c r="L45" s="370"/>
      <c r="M45" s="370"/>
      <c r="N45" s="370"/>
      <c r="O45" s="370"/>
      <c r="P45" s="370"/>
      <c r="Q45" s="370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370"/>
      <c r="AC45" s="370"/>
      <c r="AD45" s="370"/>
      <c r="AE45" s="371"/>
      <c r="AF45" s="36"/>
      <c r="AG45" s="196"/>
      <c r="AH45" s="36"/>
      <c r="AI45" s="379" t="s">
        <v>73</v>
      </c>
      <c r="AJ45" s="380"/>
      <c r="AK45" s="381"/>
      <c r="AL45" s="379" t="s">
        <v>74</v>
      </c>
      <c r="AM45" s="381"/>
    </row>
    <row r="46" spans="1:39" x14ac:dyDescent="0.15">
      <c r="A46" s="155"/>
      <c r="B46" s="369" t="s">
        <v>188</v>
      </c>
      <c r="C46" s="385"/>
      <c r="D46" s="385"/>
      <c r="E46" s="385"/>
      <c r="F46" s="385"/>
      <c r="G46" s="386"/>
      <c r="H46" s="369" t="s">
        <v>189</v>
      </c>
      <c r="I46" s="385"/>
      <c r="J46" s="385"/>
      <c r="K46" s="385"/>
      <c r="L46" s="385"/>
      <c r="M46" s="386"/>
      <c r="N46" s="379" t="s">
        <v>207</v>
      </c>
      <c r="O46" s="380"/>
      <c r="P46" s="380"/>
      <c r="Q46" s="380"/>
      <c r="R46" s="380"/>
      <c r="S46" s="380"/>
      <c r="T46" s="380"/>
      <c r="U46" s="380"/>
      <c r="V46" s="380"/>
      <c r="W46" s="380"/>
      <c r="X46" s="380"/>
      <c r="Y46" s="380"/>
      <c r="Z46" s="380"/>
      <c r="AA46" s="380"/>
      <c r="AB46" s="380"/>
      <c r="AC46" s="380"/>
      <c r="AD46" s="380"/>
      <c r="AE46" s="380"/>
      <c r="AF46" s="155"/>
      <c r="AG46" s="201"/>
      <c r="AH46" s="155" t="s">
        <v>72</v>
      </c>
      <c r="AI46" s="382"/>
      <c r="AJ46" s="383"/>
      <c r="AK46" s="384"/>
      <c r="AL46" s="382"/>
      <c r="AM46" s="384"/>
    </row>
    <row r="47" spans="1:39" x14ac:dyDescent="0.15">
      <c r="A47" s="155" t="s">
        <v>15</v>
      </c>
      <c r="B47" s="387" t="s">
        <v>75</v>
      </c>
      <c r="C47" s="388"/>
      <c r="D47" s="391" t="s">
        <v>76</v>
      </c>
      <c r="E47" s="388"/>
      <c r="F47" s="391" t="s">
        <v>77</v>
      </c>
      <c r="G47" s="393"/>
      <c r="H47" s="387" t="s">
        <v>75</v>
      </c>
      <c r="I47" s="388"/>
      <c r="J47" s="391" t="s">
        <v>76</v>
      </c>
      <c r="K47" s="388"/>
      <c r="L47" s="391" t="s">
        <v>77</v>
      </c>
      <c r="M47" s="393"/>
      <c r="N47" s="395" t="s">
        <v>190</v>
      </c>
      <c r="O47" s="396"/>
      <c r="P47" s="396"/>
      <c r="Q47" s="396"/>
      <c r="R47" s="396"/>
      <c r="S47" s="397"/>
      <c r="T47" s="395" t="s">
        <v>76</v>
      </c>
      <c r="U47" s="396"/>
      <c r="V47" s="396"/>
      <c r="W47" s="396"/>
      <c r="X47" s="396"/>
      <c r="Y47" s="397"/>
      <c r="Z47" s="395" t="s">
        <v>77</v>
      </c>
      <c r="AA47" s="396"/>
      <c r="AB47" s="396"/>
      <c r="AC47" s="396"/>
      <c r="AD47" s="396"/>
      <c r="AE47" s="397"/>
      <c r="AF47" s="45" t="s">
        <v>195</v>
      </c>
      <c r="AG47" s="200" t="s">
        <v>196</v>
      </c>
      <c r="AH47" s="37" t="s">
        <v>89</v>
      </c>
      <c r="AI47" s="362" t="s">
        <v>78</v>
      </c>
      <c r="AJ47" s="123" t="s">
        <v>79</v>
      </c>
      <c r="AK47" s="58" t="s">
        <v>80</v>
      </c>
      <c r="AL47" s="362" t="s">
        <v>81</v>
      </c>
      <c r="AM47" s="58" t="s">
        <v>82</v>
      </c>
    </row>
    <row r="48" spans="1:39" x14ac:dyDescent="0.15">
      <c r="A48" s="155"/>
      <c r="B48" s="389"/>
      <c r="C48" s="390"/>
      <c r="D48" s="392"/>
      <c r="E48" s="390"/>
      <c r="F48" s="392"/>
      <c r="G48" s="394"/>
      <c r="H48" s="389"/>
      <c r="I48" s="390"/>
      <c r="J48" s="392"/>
      <c r="K48" s="390"/>
      <c r="L48" s="392"/>
      <c r="M48" s="394"/>
      <c r="N48" s="389" t="s">
        <v>191</v>
      </c>
      <c r="O48" s="390"/>
      <c r="P48" s="392" t="s">
        <v>192</v>
      </c>
      <c r="Q48" s="390"/>
      <c r="R48" s="392" t="s">
        <v>193</v>
      </c>
      <c r="S48" s="402"/>
      <c r="T48" s="389" t="s">
        <v>191</v>
      </c>
      <c r="U48" s="390"/>
      <c r="V48" s="392" t="s">
        <v>192</v>
      </c>
      <c r="W48" s="390"/>
      <c r="X48" s="392" t="s">
        <v>193</v>
      </c>
      <c r="Y48" s="402"/>
      <c r="Z48" s="389" t="s">
        <v>191</v>
      </c>
      <c r="AA48" s="390"/>
      <c r="AB48" s="392" t="s">
        <v>192</v>
      </c>
      <c r="AC48" s="390"/>
      <c r="AD48" s="392" t="s">
        <v>193</v>
      </c>
      <c r="AE48" s="402"/>
      <c r="AF48" s="45"/>
      <c r="AG48" s="198"/>
      <c r="AH48" s="37" t="s">
        <v>83</v>
      </c>
      <c r="AI48" s="363"/>
      <c r="AJ48" s="124" t="s">
        <v>84</v>
      </c>
      <c r="AK48" s="59" t="s">
        <v>85</v>
      </c>
      <c r="AL48" s="363"/>
      <c r="AM48" s="59" t="s">
        <v>86</v>
      </c>
    </row>
    <row r="49" spans="1:39" x14ac:dyDescent="0.15">
      <c r="A49" s="155"/>
      <c r="B49" s="400" t="s">
        <v>180</v>
      </c>
      <c r="C49" s="401"/>
      <c r="D49" s="398" t="s">
        <v>180</v>
      </c>
      <c r="E49" s="401"/>
      <c r="F49" s="398" t="s">
        <v>180</v>
      </c>
      <c r="G49" s="399"/>
      <c r="H49" s="400" t="s">
        <v>180</v>
      </c>
      <c r="I49" s="401"/>
      <c r="J49" s="398" t="s">
        <v>180</v>
      </c>
      <c r="K49" s="401"/>
      <c r="L49" s="398" t="s">
        <v>180</v>
      </c>
      <c r="M49" s="399"/>
      <c r="N49" s="400" t="s">
        <v>180</v>
      </c>
      <c r="O49" s="401"/>
      <c r="P49" s="398" t="s">
        <v>180</v>
      </c>
      <c r="Q49" s="401"/>
      <c r="R49" s="398" t="s">
        <v>180</v>
      </c>
      <c r="S49" s="399"/>
      <c r="T49" s="400" t="s">
        <v>180</v>
      </c>
      <c r="U49" s="401"/>
      <c r="V49" s="398" t="s">
        <v>180</v>
      </c>
      <c r="W49" s="401"/>
      <c r="X49" s="398" t="s">
        <v>180</v>
      </c>
      <c r="Y49" s="399"/>
      <c r="Z49" s="400" t="s">
        <v>180</v>
      </c>
      <c r="AA49" s="401"/>
      <c r="AB49" s="398" t="s">
        <v>180</v>
      </c>
      <c r="AC49" s="401"/>
      <c r="AD49" s="398" t="s">
        <v>180</v>
      </c>
      <c r="AE49" s="399"/>
      <c r="AF49" s="202"/>
      <c r="AG49" s="199"/>
      <c r="AH49" s="37"/>
      <c r="AI49" s="69"/>
      <c r="AJ49" s="124"/>
      <c r="AK49" s="59"/>
      <c r="AL49" s="69"/>
      <c r="AM49" s="59"/>
    </row>
    <row r="50" spans="1:39" x14ac:dyDescent="0.15">
      <c r="A50" s="23"/>
      <c r="B50" s="125" t="s">
        <v>87</v>
      </c>
      <c r="C50" s="126"/>
      <c r="D50" s="127" t="s">
        <v>87</v>
      </c>
      <c r="E50" s="128"/>
      <c r="F50" s="126" t="s">
        <v>87</v>
      </c>
      <c r="G50" s="126"/>
      <c r="H50" s="125" t="s">
        <v>87</v>
      </c>
      <c r="I50" s="126"/>
      <c r="J50" s="127" t="s">
        <v>87</v>
      </c>
      <c r="K50" s="128"/>
      <c r="L50" s="126" t="s">
        <v>87</v>
      </c>
      <c r="M50" s="126"/>
      <c r="N50" s="125" t="s">
        <v>87</v>
      </c>
      <c r="O50" s="126"/>
      <c r="P50" s="127" t="s">
        <v>87</v>
      </c>
      <c r="Q50" s="128"/>
      <c r="R50" s="126" t="s">
        <v>87</v>
      </c>
      <c r="S50" s="126"/>
      <c r="T50" s="125" t="s">
        <v>87</v>
      </c>
      <c r="U50" s="126"/>
      <c r="V50" s="127" t="s">
        <v>87</v>
      </c>
      <c r="W50" s="128"/>
      <c r="X50" s="126" t="s">
        <v>87</v>
      </c>
      <c r="Y50" s="126"/>
      <c r="Z50" s="125" t="s">
        <v>87</v>
      </c>
      <c r="AA50" s="126"/>
      <c r="AB50" s="127" t="s">
        <v>87</v>
      </c>
      <c r="AC50" s="128"/>
      <c r="AD50" s="377" t="s">
        <v>87</v>
      </c>
      <c r="AE50" s="378"/>
      <c r="AF50" s="38" t="s">
        <v>197</v>
      </c>
      <c r="AG50" s="126" t="s">
        <v>197</v>
      </c>
      <c r="AH50" s="38" t="s">
        <v>87</v>
      </c>
      <c r="AI50" s="60" t="s">
        <v>88</v>
      </c>
      <c r="AJ50" s="129" t="s">
        <v>49</v>
      </c>
      <c r="AK50" s="61" t="s">
        <v>49</v>
      </c>
      <c r="AL50" s="60" t="s">
        <v>179</v>
      </c>
      <c r="AM50" s="61" t="s">
        <v>49</v>
      </c>
    </row>
    <row r="51" spans="1:39" ht="21" customHeight="1" x14ac:dyDescent="0.15">
      <c r="A51" s="22" t="s">
        <v>0</v>
      </c>
      <c r="B51" s="10">
        <f t="shared" ref="B51:C57" si="29">H51+N51</f>
        <v>7</v>
      </c>
      <c r="C51" s="95">
        <f t="shared" si="29"/>
        <v>2</v>
      </c>
      <c r="D51" s="96">
        <f t="shared" ref="D51:E57" si="30">J51+T51</f>
        <v>6</v>
      </c>
      <c r="E51" s="97">
        <f t="shared" si="30"/>
        <v>2</v>
      </c>
      <c r="F51" s="96">
        <f t="shared" ref="F51:G57" si="31">L51+Z51</f>
        <v>1</v>
      </c>
      <c r="G51" s="98">
        <f t="shared" si="31"/>
        <v>0</v>
      </c>
      <c r="H51" s="10">
        <f t="shared" ref="H51:I57" si="32">J51+L51</f>
        <v>5</v>
      </c>
      <c r="I51" s="95">
        <f t="shared" si="32"/>
        <v>2</v>
      </c>
      <c r="J51" s="96">
        <v>4</v>
      </c>
      <c r="K51" s="97">
        <v>2</v>
      </c>
      <c r="L51" s="96">
        <v>1</v>
      </c>
      <c r="M51" s="98">
        <v>0</v>
      </c>
      <c r="N51" s="10">
        <f t="shared" ref="N51:S57" si="33">T51+Z51</f>
        <v>2</v>
      </c>
      <c r="O51" s="95">
        <f t="shared" si="33"/>
        <v>0</v>
      </c>
      <c r="P51" s="96">
        <f t="shared" si="33"/>
        <v>1</v>
      </c>
      <c r="Q51" s="97">
        <f t="shared" si="33"/>
        <v>0</v>
      </c>
      <c r="R51" s="96">
        <f t="shared" si="33"/>
        <v>1</v>
      </c>
      <c r="S51" s="98">
        <f t="shared" si="33"/>
        <v>0</v>
      </c>
      <c r="T51" s="10">
        <f t="shared" ref="T51:U57" si="34">V51+X51</f>
        <v>2</v>
      </c>
      <c r="U51" s="95">
        <f t="shared" si="34"/>
        <v>0</v>
      </c>
      <c r="V51" s="96">
        <v>1</v>
      </c>
      <c r="W51" s="97">
        <v>0</v>
      </c>
      <c r="X51" s="96">
        <v>1</v>
      </c>
      <c r="Y51" s="98">
        <v>0</v>
      </c>
      <c r="Z51" s="10">
        <f t="shared" ref="Z51:AA57" si="35">AB51+AD51</f>
        <v>0</v>
      </c>
      <c r="AA51" s="95">
        <f t="shared" si="35"/>
        <v>0</v>
      </c>
      <c r="AB51" s="96">
        <v>0</v>
      </c>
      <c r="AC51" s="97">
        <v>0</v>
      </c>
      <c r="AD51" s="96">
        <v>0</v>
      </c>
      <c r="AE51" s="197">
        <v>0</v>
      </c>
      <c r="AF51" s="234">
        <v>0</v>
      </c>
      <c r="AG51" s="205">
        <v>6</v>
      </c>
      <c r="AH51" s="89">
        <f>集計表1!B46/B51</f>
        <v>5610</v>
      </c>
      <c r="AI51" s="99">
        <f>集計表2!C46/集計表1!B46</f>
        <v>7.7055258467023169</v>
      </c>
      <c r="AJ51" s="100">
        <f>集計表2!F46/集計表1!B46</f>
        <v>0.10873440285204991</v>
      </c>
      <c r="AK51" s="101">
        <f>集計表2!I46/集計表1!B46</f>
        <v>5.4804940157881337</v>
      </c>
      <c r="AL51" s="130">
        <f>集計表2!G46/集計表1!B46</f>
        <v>0.79936338171632293</v>
      </c>
      <c r="AM51" s="115">
        <f>集計表2!I46/集計表2!G46</f>
        <v>6.8560733968334873</v>
      </c>
    </row>
    <row r="52" spans="1:39" ht="21" customHeight="1" x14ac:dyDescent="0.15">
      <c r="A52" s="27" t="s">
        <v>1</v>
      </c>
      <c r="B52" s="283">
        <f t="shared" si="29"/>
        <v>14</v>
      </c>
      <c r="C52" s="284">
        <f t="shared" si="29"/>
        <v>5</v>
      </c>
      <c r="D52" s="285">
        <f t="shared" si="30"/>
        <v>14</v>
      </c>
      <c r="E52" s="286">
        <f t="shared" si="30"/>
        <v>5</v>
      </c>
      <c r="F52" s="285">
        <f t="shared" si="31"/>
        <v>0</v>
      </c>
      <c r="G52" s="287">
        <f t="shared" si="31"/>
        <v>0</v>
      </c>
      <c r="H52" s="283">
        <f t="shared" si="32"/>
        <v>4</v>
      </c>
      <c r="I52" s="284">
        <f t="shared" si="32"/>
        <v>3</v>
      </c>
      <c r="J52" s="285">
        <v>4</v>
      </c>
      <c r="K52" s="286">
        <v>3</v>
      </c>
      <c r="L52" s="285">
        <v>0</v>
      </c>
      <c r="M52" s="287">
        <v>0</v>
      </c>
      <c r="N52" s="283">
        <f t="shared" si="33"/>
        <v>10</v>
      </c>
      <c r="O52" s="284">
        <f t="shared" si="33"/>
        <v>2</v>
      </c>
      <c r="P52" s="285">
        <f t="shared" si="33"/>
        <v>3</v>
      </c>
      <c r="Q52" s="286">
        <f t="shared" si="33"/>
        <v>2</v>
      </c>
      <c r="R52" s="285">
        <f t="shared" si="33"/>
        <v>7</v>
      </c>
      <c r="S52" s="287">
        <f t="shared" si="33"/>
        <v>0</v>
      </c>
      <c r="T52" s="283">
        <f t="shared" si="34"/>
        <v>10</v>
      </c>
      <c r="U52" s="284">
        <f t="shared" si="34"/>
        <v>2</v>
      </c>
      <c r="V52" s="285">
        <v>3</v>
      </c>
      <c r="W52" s="286">
        <v>2</v>
      </c>
      <c r="X52" s="285">
        <v>7</v>
      </c>
      <c r="Y52" s="287">
        <v>0</v>
      </c>
      <c r="Z52" s="283">
        <f t="shared" si="35"/>
        <v>0</v>
      </c>
      <c r="AA52" s="284">
        <f t="shared" si="35"/>
        <v>0</v>
      </c>
      <c r="AB52" s="285">
        <v>0</v>
      </c>
      <c r="AC52" s="286">
        <v>0</v>
      </c>
      <c r="AD52" s="285">
        <v>0</v>
      </c>
      <c r="AE52" s="288">
        <v>0</v>
      </c>
      <c r="AF52" s="289">
        <v>0</v>
      </c>
      <c r="AG52" s="290">
        <v>0</v>
      </c>
      <c r="AH52" s="131">
        <f>集計表1!B47/B52</f>
        <v>3011.9285714285716</v>
      </c>
      <c r="AI52" s="132">
        <f>集計表2!C47/集計表1!B47</f>
        <v>6.3738468470604976</v>
      </c>
      <c r="AJ52" s="133">
        <f>集計表2!F47/集計表1!B47</f>
        <v>0.14679725851969549</v>
      </c>
      <c r="AK52" s="134">
        <f>集計表2!I47/集計表1!B47</f>
        <v>3.2943059738658191</v>
      </c>
      <c r="AL52" s="135">
        <f>集計表2!G47/集計表1!B47</f>
        <v>7.4631821092323386E-2</v>
      </c>
      <c r="AM52" s="136">
        <f>集計表2!I47/集計表2!G47</f>
        <v>44.140768986336191</v>
      </c>
    </row>
    <row r="53" spans="1:39" ht="21" customHeight="1" x14ac:dyDescent="0.15">
      <c r="A53" s="348" t="s">
        <v>2</v>
      </c>
      <c r="B53" s="349">
        <f t="shared" si="29"/>
        <v>19</v>
      </c>
      <c r="C53" s="350">
        <f t="shared" si="29"/>
        <v>2</v>
      </c>
      <c r="D53" s="349">
        <f t="shared" si="30"/>
        <v>19</v>
      </c>
      <c r="E53" s="350">
        <f t="shared" si="30"/>
        <v>2</v>
      </c>
      <c r="F53" s="351">
        <f t="shared" si="31"/>
        <v>0</v>
      </c>
      <c r="G53" s="352">
        <f t="shared" si="31"/>
        <v>0</v>
      </c>
      <c r="H53" s="349">
        <f t="shared" si="32"/>
        <v>3</v>
      </c>
      <c r="I53" s="350">
        <f t="shared" si="32"/>
        <v>1</v>
      </c>
      <c r="J53" s="349">
        <v>3</v>
      </c>
      <c r="K53" s="350">
        <v>1</v>
      </c>
      <c r="L53" s="351">
        <v>0</v>
      </c>
      <c r="M53" s="352">
        <v>0</v>
      </c>
      <c r="N53" s="349">
        <f t="shared" si="33"/>
        <v>16</v>
      </c>
      <c r="O53" s="350">
        <f t="shared" si="33"/>
        <v>1</v>
      </c>
      <c r="P53" s="349">
        <f t="shared" si="33"/>
        <v>0</v>
      </c>
      <c r="Q53" s="350">
        <f t="shared" si="33"/>
        <v>0</v>
      </c>
      <c r="R53" s="351">
        <f t="shared" si="33"/>
        <v>16</v>
      </c>
      <c r="S53" s="352">
        <f t="shared" si="33"/>
        <v>1</v>
      </c>
      <c r="T53" s="349">
        <f t="shared" si="34"/>
        <v>16</v>
      </c>
      <c r="U53" s="350">
        <f t="shared" si="34"/>
        <v>1</v>
      </c>
      <c r="V53" s="349">
        <v>0</v>
      </c>
      <c r="W53" s="350">
        <v>0</v>
      </c>
      <c r="X53" s="351">
        <v>16</v>
      </c>
      <c r="Y53" s="352">
        <v>1</v>
      </c>
      <c r="Z53" s="349">
        <f t="shared" si="35"/>
        <v>0</v>
      </c>
      <c r="AA53" s="350">
        <f t="shared" si="35"/>
        <v>0</v>
      </c>
      <c r="AB53" s="349">
        <v>0</v>
      </c>
      <c r="AC53" s="350">
        <v>0</v>
      </c>
      <c r="AD53" s="351">
        <v>0</v>
      </c>
      <c r="AE53" s="353">
        <v>0</v>
      </c>
      <c r="AF53" s="354">
        <v>0</v>
      </c>
      <c r="AG53" s="355">
        <v>0</v>
      </c>
      <c r="AH53" s="142"/>
      <c r="AI53" s="143"/>
      <c r="AJ53" s="144"/>
      <c r="AK53" s="145"/>
      <c r="AL53" s="273"/>
      <c r="AM53" s="147"/>
    </row>
    <row r="54" spans="1:39" ht="21" customHeight="1" x14ac:dyDescent="0.15">
      <c r="A54" s="6" t="s">
        <v>203</v>
      </c>
      <c r="B54" s="10">
        <f>H54+N54</f>
        <v>6</v>
      </c>
      <c r="C54" s="95">
        <f>I54+O54</f>
        <v>1</v>
      </c>
      <c r="D54" s="96">
        <f>J54+T54</f>
        <v>6</v>
      </c>
      <c r="E54" s="97">
        <f>K54+U54</f>
        <v>1</v>
      </c>
      <c r="F54" s="96">
        <f>L54+Z54</f>
        <v>0</v>
      </c>
      <c r="G54" s="98">
        <f>M54+AA54</f>
        <v>0</v>
      </c>
      <c r="H54" s="10">
        <f>J54+L54</f>
        <v>2</v>
      </c>
      <c r="I54" s="95">
        <f>K54+M54</f>
        <v>0</v>
      </c>
      <c r="J54" s="96">
        <v>2</v>
      </c>
      <c r="K54" s="97">
        <v>0</v>
      </c>
      <c r="L54" s="96">
        <v>0</v>
      </c>
      <c r="M54" s="98">
        <v>0</v>
      </c>
      <c r="N54" s="10">
        <f t="shared" ref="N54:S54" si="36">T54+Z54</f>
        <v>4</v>
      </c>
      <c r="O54" s="95">
        <f t="shared" si="36"/>
        <v>1</v>
      </c>
      <c r="P54" s="96">
        <f t="shared" si="36"/>
        <v>0</v>
      </c>
      <c r="Q54" s="97">
        <f t="shared" si="36"/>
        <v>0</v>
      </c>
      <c r="R54" s="96">
        <f t="shared" si="36"/>
        <v>4</v>
      </c>
      <c r="S54" s="98">
        <f t="shared" si="36"/>
        <v>1</v>
      </c>
      <c r="T54" s="10">
        <f>V54+X54</f>
        <v>4</v>
      </c>
      <c r="U54" s="95">
        <f>W54+Y54</f>
        <v>1</v>
      </c>
      <c r="V54" s="96">
        <v>0</v>
      </c>
      <c r="W54" s="97">
        <v>0</v>
      </c>
      <c r="X54" s="96">
        <v>4</v>
      </c>
      <c r="Y54" s="98">
        <v>1</v>
      </c>
      <c r="Z54" s="10">
        <f>AB54+AD54</f>
        <v>0</v>
      </c>
      <c r="AA54" s="95">
        <f>AC54+AE54</f>
        <v>0</v>
      </c>
      <c r="AB54" s="96">
        <v>0</v>
      </c>
      <c r="AC54" s="97">
        <v>0</v>
      </c>
      <c r="AD54" s="96">
        <v>0</v>
      </c>
      <c r="AE54" s="197">
        <v>0</v>
      </c>
      <c r="AF54" s="211">
        <v>0</v>
      </c>
      <c r="AG54" s="205">
        <v>0</v>
      </c>
      <c r="AH54" s="40"/>
      <c r="AI54" s="99"/>
      <c r="AJ54" s="100"/>
      <c r="AK54" s="101"/>
      <c r="AL54" s="138"/>
      <c r="AM54" s="103"/>
    </row>
    <row r="55" spans="1:39" ht="21" customHeight="1" x14ac:dyDescent="0.15">
      <c r="A55" s="8" t="s">
        <v>202</v>
      </c>
      <c r="B55" s="139">
        <f t="shared" ref="B55:AG55" si="37">SUM(B53:B54)</f>
        <v>25</v>
      </c>
      <c r="C55" s="104">
        <f t="shared" si="37"/>
        <v>3</v>
      </c>
      <c r="D55" s="105">
        <f t="shared" si="37"/>
        <v>25</v>
      </c>
      <c r="E55" s="106">
        <f t="shared" si="37"/>
        <v>3</v>
      </c>
      <c r="F55" s="105">
        <f t="shared" si="37"/>
        <v>0</v>
      </c>
      <c r="G55" s="107">
        <f t="shared" si="37"/>
        <v>0</v>
      </c>
      <c r="H55" s="139">
        <f t="shared" si="37"/>
        <v>5</v>
      </c>
      <c r="I55" s="104">
        <f t="shared" si="37"/>
        <v>1</v>
      </c>
      <c r="J55" s="105">
        <f t="shared" si="37"/>
        <v>5</v>
      </c>
      <c r="K55" s="106">
        <f t="shared" si="37"/>
        <v>1</v>
      </c>
      <c r="L55" s="105">
        <f t="shared" si="37"/>
        <v>0</v>
      </c>
      <c r="M55" s="107">
        <f t="shared" si="37"/>
        <v>0</v>
      </c>
      <c r="N55" s="139">
        <f t="shared" si="37"/>
        <v>20</v>
      </c>
      <c r="O55" s="104">
        <f t="shared" si="37"/>
        <v>2</v>
      </c>
      <c r="P55" s="105">
        <f t="shared" si="37"/>
        <v>0</v>
      </c>
      <c r="Q55" s="106">
        <f t="shared" si="37"/>
        <v>0</v>
      </c>
      <c r="R55" s="105">
        <f t="shared" si="37"/>
        <v>20</v>
      </c>
      <c r="S55" s="107">
        <f t="shared" si="37"/>
        <v>2</v>
      </c>
      <c r="T55" s="139">
        <f t="shared" si="37"/>
        <v>20</v>
      </c>
      <c r="U55" s="104">
        <f t="shared" si="37"/>
        <v>2</v>
      </c>
      <c r="V55" s="105">
        <f t="shared" si="37"/>
        <v>0</v>
      </c>
      <c r="W55" s="106">
        <f t="shared" si="37"/>
        <v>0</v>
      </c>
      <c r="X55" s="105">
        <f t="shared" si="37"/>
        <v>20</v>
      </c>
      <c r="Y55" s="107">
        <f t="shared" si="37"/>
        <v>2</v>
      </c>
      <c r="Z55" s="139">
        <f t="shared" si="37"/>
        <v>0</v>
      </c>
      <c r="AA55" s="104">
        <f t="shared" si="37"/>
        <v>0</v>
      </c>
      <c r="AB55" s="105">
        <f t="shared" si="37"/>
        <v>0</v>
      </c>
      <c r="AC55" s="106">
        <f t="shared" si="37"/>
        <v>0</v>
      </c>
      <c r="AD55" s="105">
        <f t="shared" si="37"/>
        <v>0</v>
      </c>
      <c r="AE55" s="141">
        <f t="shared" si="37"/>
        <v>0</v>
      </c>
      <c r="AF55" s="212">
        <f t="shared" si="37"/>
        <v>0</v>
      </c>
      <c r="AG55" s="203">
        <f t="shared" si="37"/>
        <v>0</v>
      </c>
      <c r="AH55" s="140">
        <f>集計表1!B50/B55</f>
        <v>1286.3599999999999</v>
      </c>
      <c r="AI55" s="109">
        <f>集計表2!C50/集計表1!B50</f>
        <v>5.6737771696881119</v>
      </c>
      <c r="AJ55" s="110">
        <f>集計表2!F50/集計表1!B50</f>
        <v>0.10550701203395628</v>
      </c>
      <c r="AK55" s="111">
        <f>集計表2!I50/集計表1!B50</f>
        <v>4.7211667029447435</v>
      </c>
      <c r="AL55" s="112">
        <f>集計表2!G50/集計表1!B50</f>
        <v>0.76799651730464258</v>
      </c>
      <c r="AM55" s="113">
        <f>集計表2!I50/集計表2!G50</f>
        <v>6.1473803546845902</v>
      </c>
    </row>
    <row r="56" spans="1:39" ht="21" customHeight="1" x14ac:dyDescent="0.15">
      <c r="A56" s="6" t="s">
        <v>3</v>
      </c>
      <c r="B56" s="10">
        <f t="shared" si="29"/>
        <v>19</v>
      </c>
      <c r="C56" s="95">
        <f t="shared" si="29"/>
        <v>4</v>
      </c>
      <c r="D56" s="96">
        <f t="shared" si="30"/>
        <v>19</v>
      </c>
      <c r="E56" s="97">
        <f t="shared" si="30"/>
        <v>4</v>
      </c>
      <c r="F56" s="96">
        <f t="shared" si="31"/>
        <v>0</v>
      </c>
      <c r="G56" s="98">
        <f t="shared" si="31"/>
        <v>0</v>
      </c>
      <c r="H56" s="10">
        <f t="shared" si="32"/>
        <v>6</v>
      </c>
      <c r="I56" s="95">
        <f t="shared" si="32"/>
        <v>2</v>
      </c>
      <c r="J56" s="96">
        <v>6</v>
      </c>
      <c r="K56" s="97">
        <v>2</v>
      </c>
      <c r="L56" s="96">
        <v>0</v>
      </c>
      <c r="M56" s="98">
        <v>0</v>
      </c>
      <c r="N56" s="10">
        <f t="shared" si="33"/>
        <v>13</v>
      </c>
      <c r="O56" s="95">
        <f t="shared" si="33"/>
        <v>2</v>
      </c>
      <c r="P56" s="96">
        <f t="shared" si="33"/>
        <v>2</v>
      </c>
      <c r="Q56" s="97">
        <f t="shared" si="33"/>
        <v>0</v>
      </c>
      <c r="R56" s="96">
        <f t="shared" si="33"/>
        <v>11</v>
      </c>
      <c r="S56" s="98">
        <f t="shared" si="33"/>
        <v>2</v>
      </c>
      <c r="T56" s="10">
        <f t="shared" si="34"/>
        <v>13</v>
      </c>
      <c r="U56" s="95">
        <f t="shared" si="34"/>
        <v>2</v>
      </c>
      <c r="V56" s="96">
        <v>2</v>
      </c>
      <c r="W56" s="97">
        <v>0</v>
      </c>
      <c r="X56" s="96">
        <v>11</v>
      </c>
      <c r="Y56" s="98">
        <v>2</v>
      </c>
      <c r="Z56" s="10">
        <f t="shared" si="35"/>
        <v>0</v>
      </c>
      <c r="AA56" s="95">
        <f t="shared" si="35"/>
        <v>0</v>
      </c>
      <c r="AB56" s="96">
        <v>0</v>
      </c>
      <c r="AC56" s="97">
        <v>0</v>
      </c>
      <c r="AD56" s="96">
        <v>0</v>
      </c>
      <c r="AE56" s="197">
        <v>0</v>
      </c>
      <c r="AF56" s="211">
        <v>0</v>
      </c>
      <c r="AG56" s="205">
        <v>0</v>
      </c>
      <c r="AH56" s="89"/>
      <c r="AI56" s="99"/>
      <c r="AJ56" s="100"/>
      <c r="AK56" s="101"/>
      <c r="AL56" s="137"/>
      <c r="AM56" s="115"/>
    </row>
    <row r="57" spans="1:39" ht="21" customHeight="1" x14ac:dyDescent="0.15">
      <c r="A57" s="6" t="s">
        <v>133</v>
      </c>
      <c r="B57" s="10">
        <f t="shared" si="29"/>
        <v>8</v>
      </c>
      <c r="C57" s="95">
        <f t="shared" si="29"/>
        <v>1</v>
      </c>
      <c r="D57" s="96">
        <f t="shared" si="30"/>
        <v>0</v>
      </c>
      <c r="E57" s="97">
        <f t="shared" si="30"/>
        <v>0</v>
      </c>
      <c r="F57" s="96">
        <f t="shared" si="31"/>
        <v>8</v>
      </c>
      <c r="G57" s="98">
        <f t="shared" si="31"/>
        <v>1</v>
      </c>
      <c r="H57" s="10">
        <f t="shared" si="32"/>
        <v>2</v>
      </c>
      <c r="I57" s="95">
        <f t="shared" si="32"/>
        <v>1</v>
      </c>
      <c r="J57" s="96">
        <v>0</v>
      </c>
      <c r="K57" s="97">
        <v>0</v>
      </c>
      <c r="L57" s="96">
        <v>2</v>
      </c>
      <c r="M57" s="98">
        <v>1</v>
      </c>
      <c r="N57" s="10">
        <f t="shared" si="33"/>
        <v>6</v>
      </c>
      <c r="O57" s="95">
        <f t="shared" si="33"/>
        <v>0</v>
      </c>
      <c r="P57" s="96">
        <f t="shared" si="33"/>
        <v>3</v>
      </c>
      <c r="Q57" s="97">
        <f t="shared" si="33"/>
        <v>0</v>
      </c>
      <c r="R57" s="96">
        <f t="shared" si="33"/>
        <v>3</v>
      </c>
      <c r="S57" s="98">
        <f t="shared" si="33"/>
        <v>0</v>
      </c>
      <c r="T57" s="10">
        <f t="shared" si="34"/>
        <v>0</v>
      </c>
      <c r="U57" s="95">
        <f t="shared" si="34"/>
        <v>0</v>
      </c>
      <c r="V57" s="96">
        <v>0</v>
      </c>
      <c r="W57" s="97">
        <v>0</v>
      </c>
      <c r="X57" s="96">
        <v>0</v>
      </c>
      <c r="Y57" s="98">
        <v>0</v>
      </c>
      <c r="Z57" s="10">
        <f t="shared" si="35"/>
        <v>6</v>
      </c>
      <c r="AA57" s="95">
        <f t="shared" si="35"/>
        <v>0</v>
      </c>
      <c r="AB57" s="96">
        <v>3</v>
      </c>
      <c r="AC57" s="97">
        <v>0</v>
      </c>
      <c r="AD57" s="96">
        <v>3</v>
      </c>
      <c r="AE57" s="197">
        <v>0</v>
      </c>
      <c r="AF57" s="211">
        <v>0</v>
      </c>
      <c r="AG57" s="205">
        <v>0</v>
      </c>
      <c r="AH57" s="40"/>
      <c r="AI57" s="99"/>
      <c r="AJ57" s="100"/>
      <c r="AK57" s="101"/>
      <c r="AL57" s="138"/>
      <c r="AM57" s="103"/>
    </row>
    <row r="58" spans="1:39" ht="21" customHeight="1" x14ac:dyDescent="0.15">
      <c r="A58" s="8" t="s">
        <v>156</v>
      </c>
      <c r="B58" s="139">
        <f t="shared" ref="B58:G58" si="38">SUM(B56:B57)</f>
        <v>27</v>
      </c>
      <c r="C58" s="104">
        <f t="shared" si="38"/>
        <v>5</v>
      </c>
      <c r="D58" s="105">
        <f t="shared" si="38"/>
        <v>19</v>
      </c>
      <c r="E58" s="106">
        <f t="shared" si="38"/>
        <v>4</v>
      </c>
      <c r="F58" s="105">
        <f t="shared" si="38"/>
        <v>8</v>
      </c>
      <c r="G58" s="107">
        <f t="shared" si="38"/>
        <v>1</v>
      </c>
      <c r="H58" s="139">
        <f t="shared" ref="H58:AG58" si="39">SUM(H56:H57)</f>
        <v>8</v>
      </c>
      <c r="I58" s="104">
        <f t="shared" si="39"/>
        <v>3</v>
      </c>
      <c r="J58" s="105">
        <f t="shared" si="39"/>
        <v>6</v>
      </c>
      <c r="K58" s="106">
        <f t="shared" si="39"/>
        <v>2</v>
      </c>
      <c r="L58" s="105">
        <f t="shared" si="39"/>
        <v>2</v>
      </c>
      <c r="M58" s="107">
        <f t="shared" si="39"/>
        <v>1</v>
      </c>
      <c r="N58" s="139">
        <f t="shared" si="39"/>
        <v>19</v>
      </c>
      <c r="O58" s="104">
        <f t="shared" si="39"/>
        <v>2</v>
      </c>
      <c r="P58" s="105">
        <f t="shared" si="39"/>
        <v>5</v>
      </c>
      <c r="Q58" s="106">
        <f t="shared" si="39"/>
        <v>0</v>
      </c>
      <c r="R58" s="105">
        <f t="shared" si="39"/>
        <v>14</v>
      </c>
      <c r="S58" s="107">
        <f t="shared" si="39"/>
        <v>2</v>
      </c>
      <c r="T58" s="139">
        <f t="shared" si="39"/>
        <v>13</v>
      </c>
      <c r="U58" s="104">
        <f t="shared" si="39"/>
        <v>2</v>
      </c>
      <c r="V58" s="105">
        <f t="shared" si="39"/>
        <v>2</v>
      </c>
      <c r="W58" s="106">
        <f t="shared" si="39"/>
        <v>0</v>
      </c>
      <c r="X58" s="105">
        <f t="shared" si="39"/>
        <v>11</v>
      </c>
      <c r="Y58" s="107">
        <f t="shared" si="39"/>
        <v>2</v>
      </c>
      <c r="Z58" s="139">
        <f t="shared" si="39"/>
        <v>6</v>
      </c>
      <c r="AA58" s="104">
        <f t="shared" si="39"/>
        <v>0</v>
      </c>
      <c r="AB58" s="105">
        <f t="shared" si="39"/>
        <v>3</v>
      </c>
      <c r="AC58" s="106">
        <f t="shared" si="39"/>
        <v>0</v>
      </c>
      <c r="AD58" s="105">
        <f t="shared" si="39"/>
        <v>3</v>
      </c>
      <c r="AE58" s="141">
        <f t="shared" si="39"/>
        <v>0</v>
      </c>
      <c r="AF58" s="212">
        <f t="shared" si="39"/>
        <v>0</v>
      </c>
      <c r="AG58" s="203">
        <f t="shared" si="39"/>
        <v>0</v>
      </c>
      <c r="AH58" s="140">
        <f>集計表1!B53/B58</f>
        <v>1444.0740740740741</v>
      </c>
      <c r="AI58" s="109">
        <f>集計表2!C53/集計表1!B53</f>
        <v>5.3228263657348034</v>
      </c>
      <c r="AJ58" s="110">
        <f>集計表2!F53/集計表1!B53</f>
        <v>0.22038984354962812</v>
      </c>
      <c r="AK58" s="111">
        <f>集計表2!I53/集計表1!B53</f>
        <v>5.0603488073865091</v>
      </c>
      <c r="AL58" s="112">
        <f>集計表2!G53/集計表1!B53</f>
        <v>0.24565273146960759</v>
      </c>
      <c r="AM58" s="113">
        <f>集計表2!I53/集計表2!G53</f>
        <v>20.599603257465024</v>
      </c>
    </row>
    <row r="59" spans="1:39" ht="21" customHeight="1" x14ac:dyDescent="0.15">
      <c r="A59" s="6" t="s">
        <v>39</v>
      </c>
      <c r="B59" s="10">
        <f>H59+N59</f>
        <v>12</v>
      </c>
      <c r="C59" s="95">
        <f>I59+O59</f>
        <v>9</v>
      </c>
      <c r="D59" s="96">
        <f>J59+T59</f>
        <v>12</v>
      </c>
      <c r="E59" s="97">
        <f>K59+U59</f>
        <v>9</v>
      </c>
      <c r="F59" s="96">
        <f>L59+Z59</f>
        <v>0</v>
      </c>
      <c r="G59" s="98">
        <f>M59+AA59</f>
        <v>0</v>
      </c>
      <c r="H59" s="10">
        <f>J59+L59</f>
        <v>6</v>
      </c>
      <c r="I59" s="95">
        <f>K59+M59</f>
        <v>4</v>
      </c>
      <c r="J59" s="96">
        <v>6</v>
      </c>
      <c r="K59" s="97">
        <v>4</v>
      </c>
      <c r="L59" s="96">
        <v>0</v>
      </c>
      <c r="M59" s="98">
        <v>0</v>
      </c>
      <c r="N59" s="10">
        <f t="shared" ref="N59:S60" si="40">T59+Z59</f>
        <v>6</v>
      </c>
      <c r="O59" s="95">
        <f t="shared" si="40"/>
        <v>5</v>
      </c>
      <c r="P59" s="96">
        <f t="shared" si="40"/>
        <v>6</v>
      </c>
      <c r="Q59" s="97">
        <f t="shared" si="40"/>
        <v>5</v>
      </c>
      <c r="R59" s="96">
        <f t="shared" si="40"/>
        <v>0</v>
      </c>
      <c r="S59" s="98">
        <f t="shared" si="40"/>
        <v>0</v>
      </c>
      <c r="T59" s="10">
        <f>V59+X59</f>
        <v>6</v>
      </c>
      <c r="U59" s="95">
        <f>W59+Y59</f>
        <v>5</v>
      </c>
      <c r="V59" s="96">
        <v>6</v>
      </c>
      <c r="W59" s="97">
        <v>5</v>
      </c>
      <c r="X59" s="96">
        <v>0</v>
      </c>
      <c r="Y59" s="98">
        <v>0</v>
      </c>
      <c r="Z59" s="10">
        <f>AB59+AD59</f>
        <v>0</v>
      </c>
      <c r="AA59" s="95">
        <f>AC59+AE59</f>
        <v>0</v>
      </c>
      <c r="AB59" s="96">
        <v>0</v>
      </c>
      <c r="AC59" s="97">
        <v>0</v>
      </c>
      <c r="AD59" s="96">
        <v>0</v>
      </c>
      <c r="AE59" s="197">
        <v>0</v>
      </c>
      <c r="AF59" s="211">
        <v>0</v>
      </c>
      <c r="AG59" s="205">
        <v>0</v>
      </c>
      <c r="AH59" s="89"/>
      <c r="AI59" s="99"/>
      <c r="AJ59" s="100"/>
      <c r="AK59" s="101"/>
      <c r="AL59" s="137"/>
      <c r="AM59" s="115"/>
    </row>
    <row r="60" spans="1:39" ht="21" customHeight="1" x14ac:dyDescent="0.15">
      <c r="A60" s="6" t="s">
        <v>42</v>
      </c>
      <c r="B60" s="10">
        <f>H60+N60</f>
        <v>5</v>
      </c>
      <c r="C60" s="95">
        <f>I60+O60</f>
        <v>1</v>
      </c>
      <c r="D60" s="96">
        <f>J60+T60</f>
        <v>5</v>
      </c>
      <c r="E60" s="97">
        <f>K60+U60</f>
        <v>1</v>
      </c>
      <c r="F60" s="96">
        <f>L60+Z60</f>
        <v>0</v>
      </c>
      <c r="G60" s="98">
        <f>M60+AA60</f>
        <v>0</v>
      </c>
      <c r="H60" s="10">
        <f>J60+L60</f>
        <v>2</v>
      </c>
      <c r="I60" s="95">
        <f>K60+M60</f>
        <v>1</v>
      </c>
      <c r="J60" s="96">
        <v>2</v>
      </c>
      <c r="K60" s="97">
        <v>1</v>
      </c>
      <c r="L60" s="96">
        <v>0</v>
      </c>
      <c r="M60" s="98">
        <v>0</v>
      </c>
      <c r="N60" s="10">
        <f t="shared" si="40"/>
        <v>3</v>
      </c>
      <c r="O60" s="95">
        <f t="shared" si="40"/>
        <v>0</v>
      </c>
      <c r="P60" s="96">
        <f t="shared" si="40"/>
        <v>0</v>
      </c>
      <c r="Q60" s="97">
        <f t="shared" si="40"/>
        <v>0</v>
      </c>
      <c r="R60" s="96">
        <f t="shared" si="40"/>
        <v>3</v>
      </c>
      <c r="S60" s="98">
        <f t="shared" si="40"/>
        <v>0</v>
      </c>
      <c r="T60" s="10">
        <f>V60+X60</f>
        <v>3</v>
      </c>
      <c r="U60" s="95">
        <f>W60+Y60</f>
        <v>0</v>
      </c>
      <c r="V60" s="96">
        <v>0</v>
      </c>
      <c r="W60" s="97">
        <v>0</v>
      </c>
      <c r="X60" s="96">
        <v>3</v>
      </c>
      <c r="Y60" s="98">
        <v>0</v>
      </c>
      <c r="Z60" s="10">
        <f>AB60+AD60</f>
        <v>0</v>
      </c>
      <c r="AA60" s="95">
        <f>AC60+AE60</f>
        <v>0</v>
      </c>
      <c r="AB60" s="96">
        <v>0</v>
      </c>
      <c r="AC60" s="97">
        <v>0</v>
      </c>
      <c r="AD60" s="96">
        <v>0</v>
      </c>
      <c r="AE60" s="197">
        <v>0</v>
      </c>
      <c r="AF60" s="211">
        <v>0</v>
      </c>
      <c r="AG60" s="205">
        <v>0</v>
      </c>
      <c r="AH60" s="40"/>
      <c r="AI60" s="99"/>
      <c r="AJ60" s="100"/>
      <c r="AK60" s="101"/>
      <c r="AL60" s="138"/>
      <c r="AM60" s="103"/>
    </row>
    <row r="61" spans="1:39" ht="21" customHeight="1" x14ac:dyDescent="0.15">
      <c r="A61" s="8" t="s">
        <v>157</v>
      </c>
      <c r="B61" s="139">
        <f t="shared" ref="B61:G61" si="41">SUM(B59:B60)</f>
        <v>17</v>
      </c>
      <c r="C61" s="104">
        <f t="shared" si="41"/>
        <v>10</v>
      </c>
      <c r="D61" s="105">
        <f t="shared" si="41"/>
        <v>17</v>
      </c>
      <c r="E61" s="106">
        <f t="shared" si="41"/>
        <v>10</v>
      </c>
      <c r="F61" s="105">
        <f t="shared" si="41"/>
        <v>0</v>
      </c>
      <c r="G61" s="107">
        <f t="shared" si="41"/>
        <v>0</v>
      </c>
      <c r="H61" s="139">
        <f t="shared" ref="H61:AG61" si="42">SUM(H59:H60)</f>
        <v>8</v>
      </c>
      <c r="I61" s="104">
        <f t="shared" si="42"/>
        <v>5</v>
      </c>
      <c r="J61" s="105">
        <f t="shared" si="42"/>
        <v>8</v>
      </c>
      <c r="K61" s="106">
        <f t="shared" si="42"/>
        <v>5</v>
      </c>
      <c r="L61" s="105">
        <f t="shared" si="42"/>
        <v>0</v>
      </c>
      <c r="M61" s="107">
        <f t="shared" si="42"/>
        <v>0</v>
      </c>
      <c r="N61" s="139">
        <f t="shared" si="42"/>
        <v>9</v>
      </c>
      <c r="O61" s="104">
        <f t="shared" si="42"/>
        <v>5</v>
      </c>
      <c r="P61" s="105">
        <f t="shared" si="42"/>
        <v>6</v>
      </c>
      <c r="Q61" s="106">
        <f t="shared" si="42"/>
        <v>5</v>
      </c>
      <c r="R61" s="105">
        <f t="shared" si="42"/>
        <v>3</v>
      </c>
      <c r="S61" s="107">
        <f t="shared" si="42"/>
        <v>0</v>
      </c>
      <c r="T61" s="139">
        <f t="shared" si="42"/>
        <v>9</v>
      </c>
      <c r="U61" s="104">
        <f t="shared" si="42"/>
        <v>5</v>
      </c>
      <c r="V61" s="105">
        <f t="shared" si="42"/>
        <v>6</v>
      </c>
      <c r="W61" s="106">
        <f t="shared" si="42"/>
        <v>5</v>
      </c>
      <c r="X61" s="105">
        <f t="shared" si="42"/>
        <v>3</v>
      </c>
      <c r="Y61" s="107">
        <f t="shared" si="42"/>
        <v>0</v>
      </c>
      <c r="Z61" s="139">
        <f t="shared" si="42"/>
        <v>0</v>
      </c>
      <c r="AA61" s="104">
        <f t="shared" si="42"/>
        <v>0</v>
      </c>
      <c r="AB61" s="105">
        <f t="shared" si="42"/>
        <v>0</v>
      </c>
      <c r="AC61" s="106">
        <f t="shared" si="42"/>
        <v>0</v>
      </c>
      <c r="AD61" s="105">
        <f t="shared" si="42"/>
        <v>0</v>
      </c>
      <c r="AE61" s="141">
        <f t="shared" si="42"/>
        <v>0</v>
      </c>
      <c r="AF61" s="212">
        <f t="shared" si="42"/>
        <v>0</v>
      </c>
      <c r="AG61" s="203">
        <f t="shared" si="42"/>
        <v>0</v>
      </c>
      <c r="AH61" s="140">
        <f>集計表1!B56/B61</f>
        <v>2790.7647058823532</v>
      </c>
      <c r="AI61" s="109">
        <f>集計表2!C56/集計表1!B56</f>
        <v>7.429167632738233</v>
      </c>
      <c r="AJ61" s="110">
        <f>集計表2!F56/集計表1!B56</f>
        <v>0.1503699175853129</v>
      </c>
      <c r="AK61" s="111">
        <f>集計表2!I56/集計表1!B56</f>
        <v>7.2802942478342434</v>
      </c>
      <c r="AL61" s="112">
        <f>集計表2!G56/集計表1!B56</f>
        <v>0.69485487848576188</v>
      </c>
      <c r="AM61" s="113">
        <f>集計表2!I56/集計表2!G56</f>
        <v>10.477431292847175</v>
      </c>
    </row>
    <row r="62" spans="1:39" ht="21" customHeight="1" x14ac:dyDescent="0.15">
      <c r="A62" s="291" t="s">
        <v>206</v>
      </c>
      <c r="B62" s="283">
        <f>H62+N62</f>
        <v>15</v>
      </c>
      <c r="C62" s="284">
        <f>I62+O62</f>
        <v>6</v>
      </c>
      <c r="D62" s="285">
        <f>J62+T62</f>
        <v>15</v>
      </c>
      <c r="E62" s="286">
        <f>K62+U62</f>
        <v>6</v>
      </c>
      <c r="F62" s="285">
        <f>L62+Z62</f>
        <v>0</v>
      </c>
      <c r="G62" s="287">
        <f>M62+AA62</f>
        <v>0</v>
      </c>
      <c r="H62" s="283">
        <f>J62+L62</f>
        <v>3</v>
      </c>
      <c r="I62" s="284">
        <f>K62+M62</f>
        <v>2</v>
      </c>
      <c r="J62" s="285">
        <v>3</v>
      </c>
      <c r="K62" s="286">
        <v>2</v>
      </c>
      <c r="L62" s="285">
        <v>0</v>
      </c>
      <c r="M62" s="287">
        <v>0</v>
      </c>
      <c r="N62" s="283">
        <f t="shared" ref="N62:S62" si="43">T62+Z62</f>
        <v>12</v>
      </c>
      <c r="O62" s="284">
        <f t="shared" si="43"/>
        <v>4</v>
      </c>
      <c r="P62" s="285">
        <f>V62+AB62</f>
        <v>5</v>
      </c>
      <c r="Q62" s="286">
        <f t="shared" si="43"/>
        <v>4</v>
      </c>
      <c r="R62" s="285">
        <f t="shared" si="43"/>
        <v>7</v>
      </c>
      <c r="S62" s="287">
        <f t="shared" si="43"/>
        <v>0</v>
      </c>
      <c r="T62" s="283">
        <f>V62+X62</f>
        <v>12</v>
      </c>
      <c r="U62" s="284">
        <f>W62+Y62</f>
        <v>4</v>
      </c>
      <c r="V62" s="285">
        <v>5</v>
      </c>
      <c r="W62" s="286">
        <v>4</v>
      </c>
      <c r="X62" s="285">
        <v>7</v>
      </c>
      <c r="Y62" s="287">
        <v>0</v>
      </c>
      <c r="Z62" s="283">
        <f>AB62+AD62</f>
        <v>0</v>
      </c>
      <c r="AA62" s="284">
        <f>AC62+AE62</f>
        <v>0</v>
      </c>
      <c r="AB62" s="285">
        <v>0</v>
      </c>
      <c r="AC62" s="286">
        <v>0</v>
      </c>
      <c r="AD62" s="285">
        <v>0</v>
      </c>
      <c r="AE62" s="288">
        <v>0</v>
      </c>
      <c r="AF62" s="289">
        <v>0</v>
      </c>
      <c r="AG62" s="290">
        <v>0</v>
      </c>
      <c r="AH62" s="131">
        <f>集計表1!B57/B62</f>
        <v>1875.8666666666666</v>
      </c>
      <c r="AI62" s="304">
        <f>集計表2!C57/集計表1!B57</f>
        <v>5.547977823583766</v>
      </c>
      <c r="AJ62" s="133">
        <f>集計表2!F57/集計表1!B57</f>
        <v>0.14691875755206482</v>
      </c>
      <c r="AK62" s="305">
        <f>集計表2!I57/集計表1!B57</f>
        <v>6.1314947757480986</v>
      </c>
      <c r="AL62" s="135">
        <f>集計表2!G57/集計表1!B57</f>
        <v>0.28761816760253039</v>
      </c>
      <c r="AM62" s="136">
        <f>集計表2!I57/集計表2!G57</f>
        <v>21.318176201655753</v>
      </c>
    </row>
    <row r="63" spans="1:39" ht="21" customHeight="1" x14ac:dyDescent="0.15">
      <c r="A63" s="6" t="s">
        <v>145</v>
      </c>
      <c r="B63" s="47">
        <f t="shared" ref="B63:C67" si="44">H63+N63</f>
        <v>11</v>
      </c>
      <c r="C63" s="95">
        <f t="shared" si="44"/>
        <v>8</v>
      </c>
      <c r="D63" s="96">
        <f t="shared" ref="D63:E67" si="45">J63+T63</f>
        <v>11</v>
      </c>
      <c r="E63" s="97">
        <f t="shared" si="45"/>
        <v>8</v>
      </c>
      <c r="F63" s="96">
        <f t="shared" ref="F63:G67" si="46">L63+Z63</f>
        <v>0</v>
      </c>
      <c r="G63" s="98">
        <f t="shared" si="46"/>
        <v>0</v>
      </c>
      <c r="H63" s="47">
        <f t="shared" ref="H63:I67" si="47">J63+L63</f>
        <v>5</v>
      </c>
      <c r="I63" s="95">
        <f t="shared" si="47"/>
        <v>3</v>
      </c>
      <c r="J63" s="96">
        <v>5</v>
      </c>
      <c r="K63" s="97">
        <v>3</v>
      </c>
      <c r="L63" s="96">
        <v>0</v>
      </c>
      <c r="M63" s="98">
        <v>0</v>
      </c>
      <c r="N63" s="47">
        <f t="shared" ref="N63:S67" si="48">T63+Z63</f>
        <v>6</v>
      </c>
      <c r="O63" s="95">
        <f t="shared" si="48"/>
        <v>5</v>
      </c>
      <c r="P63" s="96">
        <f t="shared" si="48"/>
        <v>5</v>
      </c>
      <c r="Q63" s="97">
        <f t="shared" si="48"/>
        <v>5</v>
      </c>
      <c r="R63" s="96">
        <f t="shared" si="48"/>
        <v>1</v>
      </c>
      <c r="S63" s="98">
        <f t="shared" si="48"/>
        <v>0</v>
      </c>
      <c r="T63" s="47">
        <f t="shared" ref="T63:U67" si="49">V63+X63</f>
        <v>6</v>
      </c>
      <c r="U63" s="95">
        <f t="shared" si="49"/>
        <v>5</v>
      </c>
      <c r="V63" s="96">
        <v>5</v>
      </c>
      <c r="W63" s="97">
        <v>5</v>
      </c>
      <c r="X63" s="96">
        <v>1</v>
      </c>
      <c r="Y63" s="98">
        <v>0</v>
      </c>
      <c r="Z63" s="47">
        <f t="shared" ref="Z63:AA67" si="50">AB63+AD63</f>
        <v>0</v>
      </c>
      <c r="AA63" s="95">
        <f t="shared" si="50"/>
        <v>0</v>
      </c>
      <c r="AB63" s="96">
        <v>0</v>
      </c>
      <c r="AC63" s="97">
        <v>0</v>
      </c>
      <c r="AD63" s="96">
        <v>0</v>
      </c>
      <c r="AE63" s="197">
        <v>0</v>
      </c>
      <c r="AF63" s="211">
        <v>0</v>
      </c>
      <c r="AG63" s="205">
        <v>0</v>
      </c>
      <c r="AH63" s="89"/>
      <c r="AI63" s="99"/>
      <c r="AJ63" s="100"/>
      <c r="AK63" s="101"/>
      <c r="AL63" s="137"/>
      <c r="AM63" s="115"/>
    </row>
    <row r="64" spans="1:39" ht="21" customHeight="1" x14ac:dyDescent="0.15">
      <c r="A64" s="6" t="s">
        <v>164</v>
      </c>
      <c r="B64" s="10">
        <f t="shared" si="44"/>
        <v>6</v>
      </c>
      <c r="C64" s="95">
        <f t="shared" si="44"/>
        <v>6</v>
      </c>
      <c r="D64" s="96">
        <f t="shared" si="45"/>
        <v>6</v>
      </c>
      <c r="E64" s="97">
        <f t="shared" si="45"/>
        <v>6</v>
      </c>
      <c r="F64" s="96">
        <f t="shared" si="46"/>
        <v>0</v>
      </c>
      <c r="G64" s="98">
        <f t="shared" si="46"/>
        <v>0</v>
      </c>
      <c r="H64" s="10">
        <f t="shared" si="47"/>
        <v>1</v>
      </c>
      <c r="I64" s="95">
        <f t="shared" si="47"/>
        <v>1</v>
      </c>
      <c r="J64" s="96">
        <v>1</v>
      </c>
      <c r="K64" s="97">
        <v>1</v>
      </c>
      <c r="L64" s="96">
        <v>0</v>
      </c>
      <c r="M64" s="98">
        <v>0</v>
      </c>
      <c r="N64" s="10">
        <f t="shared" si="48"/>
        <v>5</v>
      </c>
      <c r="O64" s="95">
        <f t="shared" si="48"/>
        <v>5</v>
      </c>
      <c r="P64" s="96">
        <f t="shared" si="48"/>
        <v>5</v>
      </c>
      <c r="Q64" s="97">
        <f t="shared" si="48"/>
        <v>5</v>
      </c>
      <c r="R64" s="96">
        <f t="shared" si="48"/>
        <v>0</v>
      </c>
      <c r="S64" s="98">
        <f t="shared" si="48"/>
        <v>0</v>
      </c>
      <c r="T64" s="10">
        <f t="shared" si="49"/>
        <v>5</v>
      </c>
      <c r="U64" s="95">
        <f t="shared" si="49"/>
        <v>5</v>
      </c>
      <c r="V64" s="96">
        <v>5</v>
      </c>
      <c r="W64" s="97">
        <v>5</v>
      </c>
      <c r="X64" s="96">
        <v>0</v>
      </c>
      <c r="Y64" s="98">
        <v>0</v>
      </c>
      <c r="Z64" s="10">
        <f t="shared" si="50"/>
        <v>0</v>
      </c>
      <c r="AA64" s="95">
        <f t="shared" si="50"/>
        <v>0</v>
      </c>
      <c r="AB64" s="96">
        <v>0</v>
      </c>
      <c r="AC64" s="97">
        <v>0</v>
      </c>
      <c r="AD64" s="96">
        <v>0</v>
      </c>
      <c r="AE64" s="197">
        <v>0</v>
      </c>
      <c r="AF64" s="211">
        <v>0</v>
      </c>
      <c r="AG64" s="205">
        <v>0</v>
      </c>
      <c r="AH64" s="40"/>
      <c r="AI64" s="99"/>
      <c r="AJ64" s="100"/>
      <c r="AK64" s="101"/>
      <c r="AL64" s="138"/>
      <c r="AM64" s="103"/>
    </row>
    <row r="65" spans="1:39" ht="21" customHeight="1" x14ac:dyDescent="0.15">
      <c r="A65" s="6" t="s">
        <v>135</v>
      </c>
      <c r="B65" s="10">
        <f t="shared" si="44"/>
        <v>4</v>
      </c>
      <c r="C65" s="95">
        <f t="shared" si="44"/>
        <v>4</v>
      </c>
      <c r="D65" s="96">
        <f t="shared" si="45"/>
        <v>4</v>
      </c>
      <c r="E65" s="97">
        <f t="shared" si="45"/>
        <v>4</v>
      </c>
      <c r="F65" s="96">
        <f t="shared" si="46"/>
        <v>0</v>
      </c>
      <c r="G65" s="98">
        <f t="shared" si="46"/>
        <v>0</v>
      </c>
      <c r="H65" s="10">
        <f t="shared" si="47"/>
        <v>0</v>
      </c>
      <c r="I65" s="95">
        <f t="shared" si="47"/>
        <v>0</v>
      </c>
      <c r="J65" s="96">
        <v>0</v>
      </c>
      <c r="K65" s="97">
        <v>0</v>
      </c>
      <c r="L65" s="96">
        <v>0</v>
      </c>
      <c r="M65" s="98">
        <v>0</v>
      </c>
      <c r="N65" s="10">
        <f t="shared" si="48"/>
        <v>4</v>
      </c>
      <c r="O65" s="95">
        <f t="shared" si="48"/>
        <v>4</v>
      </c>
      <c r="P65" s="96">
        <f t="shared" si="48"/>
        <v>4</v>
      </c>
      <c r="Q65" s="97">
        <f t="shared" si="48"/>
        <v>4</v>
      </c>
      <c r="R65" s="96">
        <f t="shared" si="48"/>
        <v>0</v>
      </c>
      <c r="S65" s="98">
        <f t="shared" si="48"/>
        <v>0</v>
      </c>
      <c r="T65" s="10">
        <f t="shared" si="49"/>
        <v>4</v>
      </c>
      <c r="U65" s="95">
        <f t="shared" si="49"/>
        <v>4</v>
      </c>
      <c r="V65" s="96">
        <v>4</v>
      </c>
      <c r="W65" s="97">
        <v>4</v>
      </c>
      <c r="X65" s="96">
        <v>0</v>
      </c>
      <c r="Y65" s="98">
        <v>0</v>
      </c>
      <c r="Z65" s="10">
        <f t="shared" si="50"/>
        <v>0</v>
      </c>
      <c r="AA65" s="95">
        <f t="shared" si="50"/>
        <v>0</v>
      </c>
      <c r="AB65" s="96">
        <v>0</v>
      </c>
      <c r="AC65" s="97">
        <v>0</v>
      </c>
      <c r="AD65" s="96">
        <v>0</v>
      </c>
      <c r="AE65" s="197">
        <v>0</v>
      </c>
      <c r="AF65" s="211">
        <v>0</v>
      </c>
      <c r="AG65" s="205">
        <v>0</v>
      </c>
      <c r="AH65" s="40"/>
      <c r="AI65" s="99"/>
      <c r="AJ65" s="100"/>
      <c r="AK65" s="101"/>
      <c r="AL65" s="138"/>
      <c r="AM65" s="103"/>
    </row>
    <row r="66" spans="1:39" ht="21" customHeight="1" x14ac:dyDescent="0.15">
      <c r="A66" s="6" t="s">
        <v>134</v>
      </c>
      <c r="B66" s="10">
        <f t="shared" si="44"/>
        <v>4</v>
      </c>
      <c r="C66" s="95">
        <f t="shared" si="44"/>
        <v>4</v>
      </c>
      <c r="D66" s="96">
        <f t="shared" si="45"/>
        <v>4</v>
      </c>
      <c r="E66" s="97">
        <f t="shared" si="45"/>
        <v>4</v>
      </c>
      <c r="F66" s="96">
        <f t="shared" si="46"/>
        <v>0</v>
      </c>
      <c r="G66" s="98">
        <f t="shared" si="46"/>
        <v>0</v>
      </c>
      <c r="H66" s="10">
        <f t="shared" si="47"/>
        <v>0</v>
      </c>
      <c r="I66" s="95">
        <f t="shared" si="47"/>
        <v>0</v>
      </c>
      <c r="J66" s="96">
        <v>0</v>
      </c>
      <c r="K66" s="97">
        <v>0</v>
      </c>
      <c r="L66" s="96">
        <v>0</v>
      </c>
      <c r="M66" s="98">
        <v>0</v>
      </c>
      <c r="N66" s="10">
        <f t="shared" si="48"/>
        <v>4</v>
      </c>
      <c r="O66" s="95">
        <f t="shared" si="48"/>
        <v>4</v>
      </c>
      <c r="P66" s="96">
        <f t="shared" si="48"/>
        <v>4</v>
      </c>
      <c r="Q66" s="97">
        <f t="shared" si="48"/>
        <v>4</v>
      </c>
      <c r="R66" s="96">
        <f t="shared" si="48"/>
        <v>0</v>
      </c>
      <c r="S66" s="98">
        <f t="shared" si="48"/>
        <v>0</v>
      </c>
      <c r="T66" s="10">
        <f t="shared" si="49"/>
        <v>4</v>
      </c>
      <c r="U66" s="95">
        <f t="shared" si="49"/>
        <v>4</v>
      </c>
      <c r="V66" s="96">
        <v>4</v>
      </c>
      <c r="W66" s="97">
        <v>4</v>
      </c>
      <c r="X66" s="96">
        <v>0</v>
      </c>
      <c r="Y66" s="98">
        <v>0</v>
      </c>
      <c r="Z66" s="10">
        <f t="shared" si="50"/>
        <v>0</v>
      </c>
      <c r="AA66" s="95">
        <f t="shared" si="50"/>
        <v>0</v>
      </c>
      <c r="AB66" s="96">
        <v>0</v>
      </c>
      <c r="AC66" s="97">
        <v>0</v>
      </c>
      <c r="AD66" s="96">
        <v>0</v>
      </c>
      <c r="AE66" s="197">
        <v>0</v>
      </c>
      <c r="AF66" s="211">
        <v>0</v>
      </c>
      <c r="AG66" s="205">
        <v>0</v>
      </c>
      <c r="AH66" s="40"/>
      <c r="AI66" s="99"/>
      <c r="AJ66" s="100"/>
      <c r="AK66" s="101"/>
      <c r="AL66" s="138"/>
      <c r="AM66" s="103"/>
    </row>
    <row r="67" spans="1:39" ht="21" customHeight="1" x14ac:dyDescent="0.15">
      <c r="A67" s="6" t="s">
        <v>40</v>
      </c>
      <c r="B67" s="10">
        <f t="shared" si="44"/>
        <v>3</v>
      </c>
      <c r="C67" s="95">
        <f t="shared" si="44"/>
        <v>0</v>
      </c>
      <c r="D67" s="96">
        <f t="shared" si="45"/>
        <v>1</v>
      </c>
      <c r="E67" s="97">
        <f t="shared" si="45"/>
        <v>0</v>
      </c>
      <c r="F67" s="96">
        <f t="shared" si="46"/>
        <v>2</v>
      </c>
      <c r="G67" s="98">
        <f t="shared" si="46"/>
        <v>0</v>
      </c>
      <c r="H67" s="10">
        <f t="shared" si="47"/>
        <v>1</v>
      </c>
      <c r="I67" s="95">
        <f t="shared" si="47"/>
        <v>0</v>
      </c>
      <c r="J67" s="96">
        <v>0</v>
      </c>
      <c r="K67" s="97">
        <v>0</v>
      </c>
      <c r="L67" s="96">
        <v>1</v>
      </c>
      <c r="M67" s="98">
        <v>0</v>
      </c>
      <c r="N67" s="10">
        <f t="shared" si="48"/>
        <v>2</v>
      </c>
      <c r="O67" s="95">
        <f t="shared" si="48"/>
        <v>0</v>
      </c>
      <c r="P67" s="96">
        <f t="shared" si="48"/>
        <v>1</v>
      </c>
      <c r="Q67" s="97">
        <f t="shared" si="48"/>
        <v>0</v>
      </c>
      <c r="R67" s="96">
        <f t="shared" si="48"/>
        <v>1</v>
      </c>
      <c r="S67" s="98">
        <f t="shared" si="48"/>
        <v>0</v>
      </c>
      <c r="T67" s="10">
        <f t="shared" si="49"/>
        <v>1</v>
      </c>
      <c r="U67" s="95">
        <f t="shared" si="49"/>
        <v>0</v>
      </c>
      <c r="V67" s="96">
        <v>1</v>
      </c>
      <c r="W67" s="97">
        <v>0</v>
      </c>
      <c r="X67" s="96">
        <v>0</v>
      </c>
      <c r="Y67" s="98">
        <v>0</v>
      </c>
      <c r="Z67" s="10">
        <f t="shared" si="50"/>
        <v>1</v>
      </c>
      <c r="AA67" s="95">
        <f t="shared" si="50"/>
        <v>0</v>
      </c>
      <c r="AB67" s="96">
        <v>0</v>
      </c>
      <c r="AC67" s="97">
        <v>0</v>
      </c>
      <c r="AD67" s="96">
        <v>1</v>
      </c>
      <c r="AE67" s="197">
        <v>0</v>
      </c>
      <c r="AF67" s="211">
        <v>0</v>
      </c>
      <c r="AG67" s="205">
        <v>0</v>
      </c>
      <c r="AH67" s="40"/>
      <c r="AI67" s="99"/>
      <c r="AJ67" s="100"/>
      <c r="AK67" s="101"/>
      <c r="AL67" s="138"/>
      <c r="AM67" s="103"/>
    </row>
    <row r="68" spans="1:39" ht="21" customHeight="1" x14ac:dyDescent="0.15">
      <c r="A68" s="8" t="s">
        <v>155</v>
      </c>
      <c r="B68" s="139">
        <f t="shared" ref="B68:G68" si="51">SUM(B63:B67)</f>
        <v>28</v>
      </c>
      <c r="C68" s="104">
        <f t="shared" si="51"/>
        <v>22</v>
      </c>
      <c r="D68" s="105">
        <f t="shared" si="51"/>
        <v>26</v>
      </c>
      <c r="E68" s="106">
        <f t="shared" si="51"/>
        <v>22</v>
      </c>
      <c r="F68" s="105">
        <f t="shared" si="51"/>
        <v>2</v>
      </c>
      <c r="G68" s="107">
        <f t="shared" si="51"/>
        <v>0</v>
      </c>
      <c r="H68" s="139">
        <f t="shared" ref="H68:AG68" si="52">SUM(H63:H67)</f>
        <v>7</v>
      </c>
      <c r="I68" s="104">
        <f t="shared" si="52"/>
        <v>4</v>
      </c>
      <c r="J68" s="105">
        <f t="shared" si="52"/>
        <v>6</v>
      </c>
      <c r="K68" s="106">
        <f t="shared" si="52"/>
        <v>4</v>
      </c>
      <c r="L68" s="105">
        <f t="shared" si="52"/>
        <v>1</v>
      </c>
      <c r="M68" s="107">
        <f t="shared" si="52"/>
        <v>0</v>
      </c>
      <c r="N68" s="139">
        <f t="shared" si="52"/>
        <v>21</v>
      </c>
      <c r="O68" s="104">
        <f t="shared" si="52"/>
        <v>18</v>
      </c>
      <c r="P68" s="105">
        <f t="shared" si="52"/>
        <v>19</v>
      </c>
      <c r="Q68" s="106">
        <f t="shared" si="52"/>
        <v>18</v>
      </c>
      <c r="R68" s="105">
        <f t="shared" si="52"/>
        <v>2</v>
      </c>
      <c r="S68" s="107">
        <f t="shared" si="52"/>
        <v>0</v>
      </c>
      <c r="T68" s="139">
        <f t="shared" si="52"/>
        <v>20</v>
      </c>
      <c r="U68" s="104">
        <f t="shared" si="52"/>
        <v>18</v>
      </c>
      <c r="V68" s="105">
        <f t="shared" si="52"/>
        <v>19</v>
      </c>
      <c r="W68" s="106">
        <f t="shared" si="52"/>
        <v>18</v>
      </c>
      <c r="X68" s="105">
        <f t="shared" si="52"/>
        <v>1</v>
      </c>
      <c r="Y68" s="107">
        <f t="shared" si="52"/>
        <v>0</v>
      </c>
      <c r="Z68" s="139">
        <f t="shared" si="52"/>
        <v>1</v>
      </c>
      <c r="AA68" s="104">
        <f t="shared" si="52"/>
        <v>0</v>
      </c>
      <c r="AB68" s="105">
        <f t="shared" si="52"/>
        <v>0</v>
      </c>
      <c r="AC68" s="106">
        <f t="shared" si="52"/>
        <v>0</v>
      </c>
      <c r="AD68" s="105">
        <f t="shared" si="52"/>
        <v>1</v>
      </c>
      <c r="AE68" s="141">
        <f t="shared" si="52"/>
        <v>0</v>
      </c>
      <c r="AF68" s="212">
        <f t="shared" si="52"/>
        <v>0</v>
      </c>
      <c r="AG68" s="206">
        <f t="shared" si="52"/>
        <v>0</v>
      </c>
      <c r="AH68" s="140">
        <f>集計表1!B63/B68</f>
        <v>1651.3928571428571</v>
      </c>
      <c r="AI68" s="109">
        <f>集計表2!C63/集計表1!B63</f>
        <v>10.882782932156838</v>
      </c>
      <c r="AJ68" s="110">
        <f>集計表2!F63/集計表1!B63</f>
        <v>0.17543631998961914</v>
      </c>
      <c r="AK68" s="111">
        <f>集計表2!I63/集計表1!B63</f>
        <v>5.4037068275698008</v>
      </c>
      <c r="AL68" s="112">
        <f>集計表2!G63/集計表1!B63</f>
        <v>0.69171046086636823</v>
      </c>
      <c r="AM68" s="113">
        <f>集計表2!I63/集計表2!G63</f>
        <v>7.8120935467733865</v>
      </c>
    </row>
    <row r="69" spans="1:39" ht="21" customHeight="1" x14ac:dyDescent="0.15">
      <c r="A69" s="28" t="s">
        <v>144</v>
      </c>
      <c r="B69" s="226">
        <f t="shared" ref="B69:C72" si="53">H69+N69</f>
        <v>17</v>
      </c>
      <c r="C69" s="235">
        <f t="shared" si="53"/>
        <v>8</v>
      </c>
      <c r="D69" s="236">
        <f t="shared" ref="D69:E72" si="54">J69+T69</f>
        <v>15</v>
      </c>
      <c r="E69" s="237">
        <f t="shared" si="54"/>
        <v>7</v>
      </c>
      <c r="F69" s="226">
        <f t="shared" ref="F69:G72" si="55">L69+Z69</f>
        <v>2</v>
      </c>
      <c r="G69" s="238">
        <f t="shared" si="55"/>
        <v>1</v>
      </c>
      <c r="H69" s="226">
        <f t="shared" ref="H69:I72" si="56">J69+L69</f>
        <v>2</v>
      </c>
      <c r="I69" s="235">
        <f t="shared" si="56"/>
        <v>0</v>
      </c>
      <c r="J69" s="236">
        <v>1</v>
      </c>
      <c r="K69" s="237">
        <v>0</v>
      </c>
      <c r="L69" s="226">
        <v>1</v>
      </c>
      <c r="M69" s="238">
        <v>0</v>
      </c>
      <c r="N69" s="226">
        <f t="shared" ref="N69:S72" si="57">T69+Z69</f>
        <v>15</v>
      </c>
      <c r="O69" s="235">
        <f t="shared" si="57"/>
        <v>8</v>
      </c>
      <c r="P69" s="236">
        <f t="shared" si="57"/>
        <v>5</v>
      </c>
      <c r="Q69" s="237">
        <f t="shared" si="57"/>
        <v>2</v>
      </c>
      <c r="R69" s="226">
        <f t="shared" si="57"/>
        <v>10</v>
      </c>
      <c r="S69" s="238">
        <f t="shared" si="57"/>
        <v>6</v>
      </c>
      <c r="T69" s="226">
        <f t="shared" ref="T69:U72" si="58">V69+X69</f>
        <v>14</v>
      </c>
      <c r="U69" s="235">
        <f t="shared" si="58"/>
        <v>7</v>
      </c>
      <c r="V69" s="236">
        <v>5</v>
      </c>
      <c r="W69" s="237">
        <v>2</v>
      </c>
      <c r="X69" s="226">
        <v>9</v>
      </c>
      <c r="Y69" s="238">
        <v>5</v>
      </c>
      <c r="Z69" s="226">
        <f t="shared" ref="Z69:AA72" si="59">AB69+AD69</f>
        <v>1</v>
      </c>
      <c r="AA69" s="235">
        <f t="shared" si="59"/>
        <v>1</v>
      </c>
      <c r="AB69" s="236">
        <v>0</v>
      </c>
      <c r="AC69" s="237">
        <v>0</v>
      </c>
      <c r="AD69" s="226">
        <v>1</v>
      </c>
      <c r="AE69" s="239">
        <v>1</v>
      </c>
      <c r="AF69" s="240">
        <v>0</v>
      </c>
      <c r="AG69" s="241">
        <v>0</v>
      </c>
      <c r="AH69" s="142"/>
      <c r="AI69" s="143"/>
      <c r="AJ69" s="144"/>
      <c r="AK69" s="145"/>
      <c r="AL69" s="146"/>
      <c r="AM69" s="147"/>
    </row>
    <row r="70" spans="1:39" ht="21" customHeight="1" x14ac:dyDescent="0.15">
      <c r="A70" s="22" t="s">
        <v>131</v>
      </c>
      <c r="B70" s="10">
        <f t="shared" si="53"/>
        <v>9</v>
      </c>
      <c r="C70" s="95">
        <f t="shared" si="53"/>
        <v>2</v>
      </c>
      <c r="D70" s="96">
        <f t="shared" si="54"/>
        <v>7</v>
      </c>
      <c r="E70" s="97">
        <f t="shared" si="54"/>
        <v>2</v>
      </c>
      <c r="F70" s="96">
        <f t="shared" si="55"/>
        <v>2</v>
      </c>
      <c r="G70" s="98">
        <f t="shared" si="55"/>
        <v>0</v>
      </c>
      <c r="H70" s="10">
        <f t="shared" si="56"/>
        <v>1</v>
      </c>
      <c r="I70" s="95">
        <f t="shared" si="56"/>
        <v>0</v>
      </c>
      <c r="J70" s="96">
        <v>0</v>
      </c>
      <c r="K70" s="97">
        <v>0</v>
      </c>
      <c r="L70" s="96">
        <v>1</v>
      </c>
      <c r="M70" s="98">
        <v>0</v>
      </c>
      <c r="N70" s="10">
        <f t="shared" si="57"/>
        <v>8</v>
      </c>
      <c r="O70" s="95">
        <f t="shared" si="57"/>
        <v>2</v>
      </c>
      <c r="P70" s="96">
        <f t="shared" si="57"/>
        <v>2</v>
      </c>
      <c r="Q70" s="97">
        <f t="shared" si="57"/>
        <v>2</v>
      </c>
      <c r="R70" s="96">
        <f t="shared" si="57"/>
        <v>6</v>
      </c>
      <c r="S70" s="98">
        <f t="shared" si="57"/>
        <v>0</v>
      </c>
      <c r="T70" s="10">
        <f t="shared" si="58"/>
        <v>7</v>
      </c>
      <c r="U70" s="95">
        <f t="shared" si="58"/>
        <v>2</v>
      </c>
      <c r="V70" s="96">
        <v>2</v>
      </c>
      <c r="W70" s="97">
        <v>2</v>
      </c>
      <c r="X70" s="96">
        <v>5</v>
      </c>
      <c r="Y70" s="98">
        <v>0</v>
      </c>
      <c r="Z70" s="10">
        <f t="shared" si="59"/>
        <v>1</v>
      </c>
      <c r="AA70" s="95">
        <f t="shared" si="59"/>
        <v>0</v>
      </c>
      <c r="AB70" s="96">
        <v>0</v>
      </c>
      <c r="AC70" s="97">
        <v>0</v>
      </c>
      <c r="AD70" s="96">
        <v>1</v>
      </c>
      <c r="AE70" s="197">
        <v>0</v>
      </c>
      <c r="AF70" s="211">
        <v>0</v>
      </c>
      <c r="AG70" s="205">
        <v>0</v>
      </c>
      <c r="AH70" s="89"/>
      <c r="AI70" s="99"/>
      <c r="AJ70" s="100"/>
      <c r="AK70" s="101"/>
      <c r="AL70" s="138"/>
      <c r="AM70" s="103"/>
    </row>
    <row r="71" spans="1:39" ht="21" customHeight="1" x14ac:dyDescent="0.15">
      <c r="A71" s="22" t="s">
        <v>132</v>
      </c>
      <c r="B71" s="10">
        <f t="shared" si="53"/>
        <v>7</v>
      </c>
      <c r="C71" s="95">
        <f t="shared" si="53"/>
        <v>2</v>
      </c>
      <c r="D71" s="96">
        <f t="shared" si="54"/>
        <v>5</v>
      </c>
      <c r="E71" s="97">
        <f t="shared" si="54"/>
        <v>2</v>
      </c>
      <c r="F71" s="96">
        <f t="shared" si="55"/>
        <v>2</v>
      </c>
      <c r="G71" s="98">
        <f t="shared" si="55"/>
        <v>0</v>
      </c>
      <c r="H71" s="10">
        <f t="shared" si="56"/>
        <v>1</v>
      </c>
      <c r="I71" s="95">
        <f t="shared" si="56"/>
        <v>0</v>
      </c>
      <c r="J71" s="96">
        <v>0</v>
      </c>
      <c r="K71" s="97">
        <v>0</v>
      </c>
      <c r="L71" s="96">
        <v>1</v>
      </c>
      <c r="M71" s="98">
        <v>0</v>
      </c>
      <c r="N71" s="10">
        <f t="shared" si="57"/>
        <v>6</v>
      </c>
      <c r="O71" s="95">
        <f t="shared" si="57"/>
        <v>2</v>
      </c>
      <c r="P71" s="96">
        <f t="shared" si="57"/>
        <v>2</v>
      </c>
      <c r="Q71" s="97">
        <f t="shared" si="57"/>
        <v>2</v>
      </c>
      <c r="R71" s="96">
        <f t="shared" si="57"/>
        <v>4</v>
      </c>
      <c r="S71" s="98">
        <f t="shared" si="57"/>
        <v>0</v>
      </c>
      <c r="T71" s="10">
        <f t="shared" si="58"/>
        <v>5</v>
      </c>
      <c r="U71" s="95">
        <f t="shared" si="58"/>
        <v>2</v>
      </c>
      <c r="V71" s="96">
        <v>2</v>
      </c>
      <c r="W71" s="97">
        <v>2</v>
      </c>
      <c r="X71" s="96">
        <v>3</v>
      </c>
      <c r="Y71" s="98">
        <v>0</v>
      </c>
      <c r="Z71" s="10">
        <f t="shared" si="59"/>
        <v>1</v>
      </c>
      <c r="AA71" s="95">
        <f t="shared" si="59"/>
        <v>0</v>
      </c>
      <c r="AB71" s="96">
        <v>0</v>
      </c>
      <c r="AC71" s="97">
        <v>0</v>
      </c>
      <c r="AD71" s="96">
        <v>1</v>
      </c>
      <c r="AE71" s="197">
        <v>0</v>
      </c>
      <c r="AF71" s="211">
        <v>0</v>
      </c>
      <c r="AG71" s="205">
        <v>0</v>
      </c>
      <c r="AH71" s="89"/>
      <c r="AI71" s="99"/>
      <c r="AJ71" s="100"/>
      <c r="AK71" s="101"/>
      <c r="AL71" s="138"/>
      <c r="AM71" s="103"/>
    </row>
    <row r="72" spans="1:39" ht="21" customHeight="1" x14ac:dyDescent="0.15">
      <c r="A72" s="22" t="s">
        <v>136</v>
      </c>
      <c r="B72" s="10">
        <f t="shared" si="53"/>
        <v>7</v>
      </c>
      <c r="C72" s="95">
        <f t="shared" si="53"/>
        <v>2</v>
      </c>
      <c r="D72" s="96">
        <f t="shared" si="54"/>
        <v>6</v>
      </c>
      <c r="E72" s="97">
        <f t="shared" si="54"/>
        <v>2</v>
      </c>
      <c r="F72" s="96">
        <f t="shared" si="55"/>
        <v>1</v>
      </c>
      <c r="G72" s="98">
        <f t="shared" si="55"/>
        <v>0</v>
      </c>
      <c r="H72" s="10">
        <f t="shared" si="56"/>
        <v>1</v>
      </c>
      <c r="I72" s="95">
        <f t="shared" si="56"/>
        <v>0</v>
      </c>
      <c r="J72" s="96">
        <v>0</v>
      </c>
      <c r="K72" s="97">
        <v>0</v>
      </c>
      <c r="L72" s="96">
        <v>1</v>
      </c>
      <c r="M72" s="98">
        <v>0</v>
      </c>
      <c r="N72" s="10">
        <f t="shared" si="57"/>
        <v>6</v>
      </c>
      <c r="O72" s="95">
        <f t="shared" si="57"/>
        <v>2</v>
      </c>
      <c r="P72" s="96">
        <f t="shared" si="57"/>
        <v>2</v>
      </c>
      <c r="Q72" s="97">
        <f t="shared" si="57"/>
        <v>0</v>
      </c>
      <c r="R72" s="96">
        <f t="shared" si="57"/>
        <v>4</v>
      </c>
      <c r="S72" s="98">
        <f t="shared" si="57"/>
        <v>2</v>
      </c>
      <c r="T72" s="10">
        <f t="shared" si="58"/>
        <v>6</v>
      </c>
      <c r="U72" s="95">
        <f t="shared" si="58"/>
        <v>2</v>
      </c>
      <c r="V72" s="96">
        <v>2</v>
      </c>
      <c r="W72" s="97">
        <v>0</v>
      </c>
      <c r="X72" s="96">
        <v>4</v>
      </c>
      <c r="Y72" s="98">
        <v>2</v>
      </c>
      <c r="Z72" s="10">
        <f t="shared" si="59"/>
        <v>0</v>
      </c>
      <c r="AA72" s="95">
        <f t="shared" si="59"/>
        <v>0</v>
      </c>
      <c r="AB72" s="96">
        <v>0</v>
      </c>
      <c r="AC72" s="97">
        <v>0</v>
      </c>
      <c r="AD72" s="96">
        <v>0</v>
      </c>
      <c r="AE72" s="197">
        <v>0</v>
      </c>
      <c r="AF72" s="211">
        <v>0</v>
      </c>
      <c r="AG72" s="205">
        <v>0</v>
      </c>
      <c r="AH72" s="89"/>
      <c r="AI72" s="99"/>
      <c r="AJ72" s="100"/>
      <c r="AK72" s="101"/>
      <c r="AL72" s="138"/>
      <c r="AM72" s="103"/>
    </row>
    <row r="73" spans="1:39" ht="21" customHeight="1" x14ac:dyDescent="0.15">
      <c r="A73" s="3" t="s">
        <v>154</v>
      </c>
      <c r="B73" s="64">
        <f t="shared" ref="B73:AG73" si="60">SUM(B69:B72)</f>
        <v>40</v>
      </c>
      <c r="C73" s="86">
        <f t="shared" si="60"/>
        <v>14</v>
      </c>
      <c r="D73" s="87">
        <f t="shared" si="60"/>
        <v>33</v>
      </c>
      <c r="E73" s="116">
        <f t="shared" si="60"/>
        <v>13</v>
      </c>
      <c r="F73" s="87">
        <f t="shared" si="60"/>
        <v>7</v>
      </c>
      <c r="G73" s="117">
        <f t="shared" si="60"/>
        <v>1</v>
      </c>
      <c r="H73" s="64">
        <f t="shared" si="60"/>
        <v>5</v>
      </c>
      <c r="I73" s="86">
        <f t="shared" si="60"/>
        <v>0</v>
      </c>
      <c r="J73" s="87">
        <f t="shared" si="60"/>
        <v>1</v>
      </c>
      <c r="K73" s="116">
        <f t="shared" si="60"/>
        <v>0</v>
      </c>
      <c r="L73" s="87">
        <f t="shared" si="60"/>
        <v>4</v>
      </c>
      <c r="M73" s="117">
        <f t="shared" si="60"/>
        <v>0</v>
      </c>
      <c r="N73" s="64">
        <f t="shared" si="60"/>
        <v>35</v>
      </c>
      <c r="O73" s="86">
        <f t="shared" si="60"/>
        <v>14</v>
      </c>
      <c r="P73" s="87">
        <f t="shared" si="60"/>
        <v>11</v>
      </c>
      <c r="Q73" s="116">
        <f t="shared" si="60"/>
        <v>6</v>
      </c>
      <c r="R73" s="87">
        <f t="shared" si="60"/>
        <v>24</v>
      </c>
      <c r="S73" s="117">
        <f t="shared" si="60"/>
        <v>8</v>
      </c>
      <c r="T73" s="64">
        <f t="shared" si="60"/>
        <v>32</v>
      </c>
      <c r="U73" s="86">
        <f t="shared" si="60"/>
        <v>13</v>
      </c>
      <c r="V73" s="87">
        <f t="shared" si="60"/>
        <v>11</v>
      </c>
      <c r="W73" s="116">
        <f t="shared" si="60"/>
        <v>6</v>
      </c>
      <c r="X73" s="87">
        <f t="shared" si="60"/>
        <v>21</v>
      </c>
      <c r="Y73" s="117">
        <f t="shared" si="60"/>
        <v>7</v>
      </c>
      <c r="Z73" s="64">
        <f t="shared" si="60"/>
        <v>3</v>
      </c>
      <c r="AA73" s="86">
        <f t="shared" si="60"/>
        <v>1</v>
      </c>
      <c r="AB73" s="87">
        <f t="shared" si="60"/>
        <v>0</v>
      </c>
      <c r="AC73" s="116">
        <f t="shared" si="60"/>
        <v>0</v>
      </c>
      <c r="AD73" s="87">
        <f t="shared" si="60"/>
        <v>3</v>
      </c>
      <c r="AE73" s="88">
        <f t="shared" si="60"/>
        <v>1</v>
      </c>
      <c r="AF73" s="213">
        <f t="shared" si="60"/>
        <v>0</v>
      </c>
      <c r="AG73" s="204">
        <f t="shared" si="60"/>
        <v>0</v>
      </c>
      <c r="AH73" s="118">
        <f>集計表1!B68/B73</f>
        <v>2247.4250000000002</v>
      </c>
      <c r="AI73" s="90">
        <f>集計表2!C68/集計表1!B68</f>
        <v>4.6745831340311694</v>
      </c>
      <c r="AJ73" s="91">
        <f>集計表2!F68/集計表1!B68</f>
        <v>6.3806356163164504E-2</v>
      </c>
      <c r="AK73" s="92">
        <f>集計表2!I68/集計表1!B68</f>
        <v>4.8653236481751341</v>
      </c>
      <c r="AL73" s="148">
        <f>集計表2!G68/集計表1!B68</f>
        <v>0.56407889028554903</v>
      </c>
      <c r="AM73" s="149">
        <f>集計表2!I68/集計表2!G68</f>
        <v>8.6252538997022228</v>
      </c>
    </row>
    <row r="74" spans="1:39" ht="21" customHeight="1" x14ac:dyDescent="0.15">
      <c r="A74" s="155" t="s">
        <v>4</v>
      </c>
      <c r="B74" s="64">
        <f>+B35+B41+B73+B51+B52+B55+B58+B61+B62+B68</f>
        <v>246</v>
      </c>
      <c r="C74" s="116">
        <f t="shared" ref="C74:AG74" si="61">+C35+C41+C73+C51+C52+C55+C58+C61+C62+C68</f>
        <v>109</v>
      </c>
      <c r="D74" s="87">
        <f t="shared" si="61"/>
        <v>224</v>
      </c>
      <c r="E74" s="116">
        <f t="shared" si="61"/>
        <v>107</v>
      </c>
      <c r="F74" s="87">
        <f t="shared" si="61"/>
        <v>22</v>
      </c>
      <c r="G74" s="150">
        <f t="shared" si="61"/>
        <v>2</v>
      </c>
      <c r="H74" s="64">
        <f t="shared" si="61"/>
        <v>75</v>
      </c>
      <c r="I74" s="116">
        <f t="shared" si="61"/>
        <v>39</v>
      </c>
      <c r="J74" s="87">
        <f t="shared" si="61"/>
        <v>63</v>
      </c>
      <c r="K74" s="116">
        <f t="shared" si="61"/>
        <v>38</v>
      </c>
      <c r="L74" s="87">
        <f t="shared" si="61"/>
        <v>12</v>
      </c>
      <c r="M74" s="150">
        <f t="shared" si="61"/>
        <v>1</v>
      </c>
      <c r="N74" s="64">
        <f t="shared" si="61"/>
        <v>171</v>
      </c>
      <c r="O74" s="116">
        <f t="shared" si="61"/>
        <v>70</v>
      </c>
      <c r="P74" s="87">
        <f t="shared" si="61"/>
        <v>80</v>
      </c>
      <c r="Q74" s="116">
        <f t="shared" si="61"/>
        <v>56</v>
      </c>
      <c r="R74" s="87">
        <f t="shared" si="61"/>
        <v>91</v>
      </c>
      <c r="S74" s="150">
        <f t="shared" si="61"/>
        <v>14</v>
      </c>
      <c r="T74" s="64">
        <f t="shared" si="61"/>
        <v>161</v>
      </c>
      <c r="U74" s="116">
        <f t="shared" si="61"/>
        <v>69</v>
      </c>
      <c r="V74" s="87">
        <f t="shared" si="61"/>
        <v>77</v>
      </c>
      <c r="W74" s="116">
        <f t="shared" si="61"/>
        <v>56</v>
      </c>
      <c r="X74" s="87">
        <f t="shared" si="61"/>
        <v>84</v>
      </c>
      <c r="Y74" s="150">
        <f t="shared" si="61"/>
        <v>13</v>
      </c>
      <c r="Z74" s="64">
        <f t="shared" si="61"/>
        <v>10</v>
      </c>
      <c r="AA74" s="116">
        <f t="shared" si="61"/>
        <v>1</v>
      </c>
      <c r="AB74" s="87">
        <f t="shared" si="61"/>
        <v>3</v>
      </c>
      <c r="AC74" s="116">
        <f t="shared" si="61"/>
        <v>0</v>
      </c>
      <c r="AD74" s="87">
        <f t="shared" si="61"/>
        <v>7</v>
      </c>
      <c r="AE74" s="88">
        <f t="shared" si="61"/>
        <v>1</v>
      </c>
      <c r="AF74" s="213">
        <f t="shared" si="61"/>
        <v>0</v>
      </c>
      <c r="AG74" s="207">
        <f t="shared" si="61"/>
        <v>157</v>
      </c>
      <c r="AH74" s="89">
        <f>集計表1!B69/B74</f>
        <v>3808.3292682926831</v>
      </c>
      <c r="AI74" s="99">
        <f>集計表2!C69/集計表1!B69</f>
        <v>4.3224980759973057</v>
      </c>
      <c r="AJ74" s="100">
        <f>集計表2!F69/集計表1!B69</f>
        <v>0.10305502807816415</v>
      </c>
      <c r="AK74" s="101">
        <f>集計表2!I69/集計表1!B69</f>
        <v>4.5109051725518201</v>
      </c>
      <c r="AL74" s="151">
        <f>集計表2!G69/集計表1!B69</f>
        <v>0.41659968682252957</v>
      </c>
      <c r="AM74" s="115">
        <f>集計表2!I69/集計表2!G69</f>
        <v>10.82791301874755</v>
      </c>
    </row>
    <row r="75" spans="1:39" ht="21" customHeight="1" x14ac:dyDescent="0.15">
      <c r="A75" s="21" t="s">
        <v>5</v>
      </c>
      <c r="B75" s="242">
        <f t="shared" ref="B75:C78" si="62">H75+N75</f>
        <v>9</v>
      </c>
      <c r="C75" s="243">
        <f t="shared" si="62"/>
        <v>4</v>
      </c>
      <c r="D75" s="244">
        <f t="shared" ref="D75:E78" si="63">J75+T75</f>
        <v>8</v>
      </c>
      <c r="E75" s="245">
        <f t="shared" si="63"/>
        <v>4</v>
      </c>
      <c r="F75" s="96">
        <f t="shared" ref="F75:G78" si="64">L75+Z75</f>
        <v>1</v>
      </c>
      <c r="G75" s="98">
        <f t="shared" si="64"/>
        <v>0</v>
      </c>
      <c r="H75" s="242">
        <f t="shared" ref="H75:I78" si="65">J75+L75</f>
        <v>3</v>
      </c>
      <c r="I75" s="243">
        <f t="shared" si="65"/>
        <v>0</v>
      </c>
      <c r="J75" s="244">
        <v>2</v>
      </c>
      <c r="K75" s="245">
        <v>0</v>
      </c>
      <c r="L75" s="96">
        <v>1</v>
      </c>
      <c r="M75" s="98">
        <v>0</v>
      </c>
      <c r="N75" s="242">
        <f t="shared" ref="N75:S78" si="66">T75+Z75</f>
        <v>6</v>
      </c>
      <c r="O75" s="243">
        <f t="shared" si="66"/>
        <v>4</v>
      </c>
      <c r="P75" s="244">
        <f t="shared" si="66"/>
        <v>5</v>
      </c>
      <c r="Q75" s="245">
        <f t="shared" si="66"/>
        <v>4</v>
      </c>
      <c r="R75" s="96">
        <f t="shared" si="66"/>
        <v>1</v>
      </c>
      <c r="S75" s="98">
        <f t="shared" si="66"/>
        <v>0</v>
      </c>
      <c r="T75" s="242">
        <f t="shared" ref="T75:U78" si="67">V75+X75</f>
        <v>6</v>
      </c>
      <c r="U75" s="243">
        <f t="shared" si="67"/>
        <v>4</v>
      </c>
      <c r="V75" s="244">
        <v>5</v>
      </c>
      <c r="W75" s="245">
        <v>4</v>
      </c>
      <c r="X75" s="96">
        <v>1</v>
      </c>
      <c r="Y75" s="98">
        <v>0</v>
      </c>
      <c r="Z75" s="242">
        <f t="shared" ref="Z75:AA78" si="68">AB75+AD75</f>
        <v>0</v>
      </c>
      <c r="AA75" s="243">
        <f t="shared" si="68"/>
        <v>0</v>
      </c>
      <c r="AB75" s="244">
        <v>0</v>
      </c>
      <c r="AC75" s="245">
        <v>0</v>
      </c>
      <c r="AD75" s="96">
        <v>0</v>
      </c>
      <c r="AE75" s="197">
        <v>0</v>
      </c>
      <c r="AF75" s="211">
        <v>0</v>
      </c>
      <c r="AG75" s="205">
        <v>0</v>
      </c>
      <c r="AH75" s="73">
        <f>集計表1!B70/B75</f>
        <v>2073.1111111111113</v>
      </c>
      <c r="AI75" s="74">
        <f>集計表2!C70/集計表1!B70</f>
        <v>4.8023367992282129</v>
      </c>
      <c r="AJ75" s="75">
        <f>集計表2!F70/集計表1!B70</f>
        <v>8.7094007932254261E-2</v>
      </c>
      <c r="AK75" s="76">
        <f>集計表2!I70/集計表1!B70</f>
        <v>3.872815950262622</v>
      </c>
      <c r="AL75" s="77">
        <f>集計表2!G70/集計表1!B70</f>
        <v>0.50594919069568012</v>
      </c>
      <c r="AM75" s="78">
        <f>集計表2!I70/集計表2!G70</f>
        <v>7.6545550847457626</v>
      </c>
    </row>
    <row r="76" spans="1:39" ht="21" customHeight="1" x14ac:dyDescent="0.15">
      <c r="A76" s="22" t="s">
        <v>6</v>
      </c>
      <c r="B76" s="10">
        <f t="shared" si="62"/>
        <v>10</v>
      </c>
      <c r="C76" s="97">
        <f t="shared" si="62"/>
        <v>3</v>
      </c>
      <c r="D76" s="10">
        <f t="shared" si="63"/>
        <v>10</v>
      </c>
      <c r="E76" s="95">
        <f t="shared" si="63"/>
        <v>3</v>
      </c>
      <c r="F76" s="96">
        <f t="shared" si="64"/>
        <v>0</v>
      </c>
      <c r="G76" s="98">
        <f t="shared" si="64"/>
        <v>0</v>
      </c>
      <c r="H76" s="10">
        <f t="shared" si="65"/>
        <v>1</v>
      </c>
      <c r="I76" s="97">
        <f t="shared" si="65"/>
        <v>0</v>
      </c>
      <c r="J76" s="10">
        <v>1</v>
      </c>
      <c r="K76" s="95">
        <v>0</v>
      </c>
      <c r="L76" s="96">
        <v>0</v>
      </c>
      <c r="M76" s="98">
        <v>0</v>
      </c>
      <c r="N76" s="10">
        <f t="shared" si="66"/>
        <v>9</v>
      </c>
      <c r="O76" s="97">
        <f t="shared" si="66"/>
        <v>3</v>
      </c>
      <c r="P76" s="10">
        <f t="shared" si="66"/>
        <v>3</v>
      </c>
      <c r="Q76" s="95">
        <f t="shared" si="66"/>
        <v>1</v>
      </c>
      <c r="R76" s="96">
        <f t="shared" si="66"/>
        <v>6</v>
      </c>
      <c r="S76" s="98">
        <f t="shared" si="66"/>
        <v>2</v>
      </c>
      <c r="T76" s="10">
        <f t="shared" si="67"/>
        <v>9</v>
      </c>
      <c r="U76" s="97">
        <f t="shared" si="67"/>
        <v>3</v>
      </c>
      <c r="V76" s="10">
        <v>3</v>
      </c>
      <c r="W76" s="95">
        <v>1</v>
      </c>
      <c r="X76" s="96">
        <v>6</v>
      </c>
      <c r="Y76" s="98">
        <v>2</v>
      </c>
      <c r="Z76" s="10">
        <f t="shared" si="68"/>
        <v>0</v>
      </c>
      <c r="AA76" s="97">
        <f t="shared" si="68"/>
        <v>0</v>
      </c>
      <c r="AB76" s="10">
        <v>0</v>
      </c>
      <c r="AC76" s="95">
        <v>0</v>
      </c>
      <c r="AD76" s="96">
        <v>0</v>
      </c>
      <c r="AE76" s="197">
        <v>0</v>
      </c>
      <c r="AF76" s="211">
        <v>0</v>
      </c>
      <c r="AG76" s="205">
        <v>0</v>
      </c>
      <c r="AH76" s="89">
        <f>集計表1!B71/B76</f>
        <v>2419.4</v>
      </c>
      <c r="AI76" s="99">
        <f>集計表2!C71/集計表1!B71</f>
        <v>5.0797305116971154</v>
      </c>
      <c r="AJ76" s="100">
        <f>集計表2!F71/集計表1!B71</f>
        <v>0.10122344382904852</v>
      </c>
      <c r="AK76" s="101">
        <f>集計表2!I71/集計表1!B71</f>
        <v>4.800942382408862</v>
      </c>
      <c r="AL76" s="151">
        <f>集計表2!G71/集計表1!B71</f>
        <v>0.79300653054476311</v>
      </c>
      <c r="AM76" s="115">
        <f>集計表2!I71/集計表2!G71</f>
        <v>6.054101949338059</v>
      </c>
    </row>
    <row r="77" spans="1:39" ht="21" customHeight="1" x14ac:dyDescent="0.15">
      <c r="A77" s="22" t="s">
        <v>7</v>
      </c>
      <c r="B77" s="10">
        <f t="shared" si="62"/>
        <v>7</v>
      </c>
      <c r="C77" s="95">
        <f t="shared" si="62"/>
        <v>4</v>
      </c>
      <c r="D77" s="96">
        <f t="shared" si="63"/>
        <v>6</v>
      </c>
      <c r="E77" s="97">
        <f t="shared" si="63"/>
        <v>4</v>
      </c>
      <c r="F77" s="96">
        <f t="shared" si="64"/>
        <v>1</v>
      </c>
      <c r="G77" s="98">
        <f t="shared" si="64"/>
        <v>0</v>
      </c>
      <c r="H77" s="10">
        <f t="shared" si="65"/>
        <v>4</v>
      </c>
      <c r="I77" s="95">
        <f t="shared" si="65"/>
        <v>3</v>
      </c>
      <c r="J77" s="96">
        <v>3</v>
      </c>
      <c r="K77" s="97">
        <v>3</v>
      </c>
      <c r="L77" s="96">
        <v>1</v>
      </c>
      <c r="M77" s="98">
        <v>0</v>
      </c>
      <c r="N77" s="10">
        <f t="shared" si="66"/>
        <v>3</v>
      </c>
      <c r="O77" s="95">
        <f t="shared" si="66"/>
        <v>1</v>
      </c>
      <c r="P77" s="96">
        <f t="shared" si="66"/>
        <v>3</v>
      </c>
      <c r="Q77" s="97">
        <f t="shared" si="66"/>
        <v>1</v>
      </c>
      <c r="R77" s="96">
        <f t="shared" si="66"/>
        <v>0</v>
      </c>
      <c r="S77" s="98">
        <f t="shared" si="66"/>
        <v>0</v>
      </c>
      <c r="T77" s="10">
        <f t="shared" si="67"/>
        <v>3</v>
      </c>
      <c r="U77" s="95">
        <f t="shared" si="67"/>
        <v>1</v>
      </c>
      <c r="V77" s="96">
        <v>3</v>
      </c>
      <c r="W77" s="97">
        <v>1</v>
      </c>
      <c r="X77" s="96">
        <v>0</v>
      </c>
      <c r="Y77" s="98">
        <v>0</v>
      </c>
      <c r="Z77" s="10">
        <f t="shared" si="68"/>
        <v>0</v>
      </c>
      <c r="AA77" s="95">
        <f t="shared" si="68"/>
        <v>0</v>
      </c>
      <c r="AB77" s="96">
        <v>0</v>
      </c>
      <c r="AC77" s="97">
        <v>0</v>
      </c>
      <c r="AD77" s="96">
        <v>0</v>
      </c>
      <c r="AE77" s="197">
        <v>0</v>
      </c>
      <c r="AF77" s="211">
        <v>0</v>
      </c>
      <c r="AG77" s="205">
        <v>0</v>
      </c>
      <c r="AH77" s="89">
        <f>集計表1!B72/B77</f>
        <v>3272</v>
      </c>
      <c r="AI77" s="99">
        <f>集計表2!C72/集計表1!B72</f>
        <v>5.2590377226685296</v>
      </c>
      <c r="AJ77" s="100">
        <f>集計表2!F72/集計表1!B72</f>
        <v>0.16010303877052043</v>
      </c>
      <c r="AK77" s="101">
        <f>集計表2!I72/集計表1!B72</f>
        <v>3.3601554313657003</v>
      </c>
      <c r="AL77" s="151">
        <f>集計表2!G72/集計表1!B72</f>
        <v>0.86714111072301781</v>
      </c>
      <c r="AM77" s="115">
        <f>集計表2!I72/集計表2!G72</f>
        <v>3.8749811187754895</v>
      </c>
    </row>
    <row r="78" spans="1:39" ht="21" customHeight="1" x14ac:dyDescent="0.15">
      <c r="A78" s="23" t="s">
        <v>8</v>
      </c>
      <c r="B78" s="52">
        <f t="shared" si="62"/>
        <v>4</v>
      </c>
      <c r="C78" s="86">
        <f t="shared" si="62"/>
        <v>3</v>
      </c>
      <c r="D78" s="87">
        <f t="shared" si="63"/>
        <v>3</v>
      </c>
      <c r="E78" s="116">
        <f t="shared" si="63"/>
        <v>3</v>
      </c>
      <c r="F78" s="96">
        <f t="shared" si="64"/>
        <v>1</v>
      </c>
      <c r="G78" s="98">
        <f t="shared" si="64"/>
        <v>0</v>
      </c>
      <c r="H78" s="52">
        <f t="shared" si="65"/>
        <v>3</v>
      </c>
      <c r="I78" s="86">
        <f t="shared" si="65"/>
        <v>2</v>
      </c>
      <c r="J78" s="87">
        <v>2</v>
      </c>
      <c r="K78" s="116">
        <v>2</v>
      </c>
      <c r="L78" s="96">
        <v>1</v>
      </c>
      <c r="M78" s="98">
        <v>0</v>
      </c>
      <c r="N78" s="52">
        <f t="shared" si="66"/>
        <v>1</v>
      </c>
      <c r="O78" s="86">
        <f t="shared" si="66"/>
        <v>1</v>
      </c>
      <c r="P78" s="87">
        <f t="shared" si="66"/>
        <v>1</v>
      </c>
      <c r="Q78" s="116">
        <f t="shared" si="66"/>
        <v>1</v>
      </c>
      <c r="R78" s="96">
        <f t="shared" si="66"/>
        <v>0</v>
      </c>
      <c r="S78" s="98">
        <f t="shared" si="66"/>
        <v>0</v>
      </c>
      <c r="T78" s="52">
        <f t="shared" si="67"/>
        <v>1</v>
      </c>
      <c r="U78" s="86">
        <f t="shared" si="67"/>
        <v>1</v>
      </c>
      <c r="V78" s="87">
        <v>1</v>
      </c>
      <c r="W78" s="116">
        <v>1</v>
      </c>
      <c r="X78" s="96">
        <v>0</v>
      </c>
      <c r="Y78" s="98">
        <v>0</v>
      </c>
      <c r="Z78" s="52">
        <f t="shared" si="68"/>
        <v>0</v>
      </c>
      <c r="AA78" s="86">
        <f t="shared" si="68"/>
        <v>0</v>
      </c>
      <c r="AB78" s="87">
        <v>0</v>
      </c>
      <c r="AC78" s="116">
        <v>0</v>
      </c>
      <c r="AD78" s="96">
        <v>0</v>
      </c>
      <c r="AE78" s="197">
        <v>0</v>
      </c>
      <c r="AF78" s="211">
        <v>0</v>
      </c>
      <c r="AG78" s="205">
        <v>4</v>
      </c>
      <c r="AH78" s="89">
        <f>集計表1!B73/B78</f>
        <v>2631.25</v>
      </c>
      <c r="AI78" s="99">
        <f>集計表2!C73/集計表1!B73</f>
        <v>12.328266033254156</v>
      </c>
      <c r="AJ78" s="100">
        <f>集計表2!F73/集計表1!B73</f>
        <v>0.22403800475059382</v>
      </c>
      <c r="AK78" s="101">
        <f>集計表2!I73/集計表1!B73</f>
        <v>5.8163420427553447</v>
      </c>
      <c r="AL78" s="151">
        <f>集計表2!G73/集計表1!B73</f>
        <v>0.70593824228028501</v>
      </c>
      <c r="AM78" s="115">
        <f>集計表2!I73/集計表2!G73</f>
        <v>8.2391655450874826</v>
      </c>
    </row>
    <row r="79" spans="1:39" ht="21" customHeight="1" x14ac:dyDescent="0.15">
      <c r="A79" s="155" t="s">
        <v>9</v>
      </c>
      <c r="B79" s="57">
        <f t="shared" ref="B79:G79" si="69">SUM(B75:B78)</f>
        <v>30</v>
      </c>
      <c r="C79" s="65">
        <f t="shared" si="69"/>
        <v>14</v>
      </c>
      <c r="D79" s="66">
        <f t="shared" si="69"/>
        <v>27</v>
      </c>
      <c r="E79" s="67">
        <f t="shared" si="69"/>
        <v>14</v>
      </c>
      <c r="F79" s="71">
        <f t="shared" si="69"/>
        <v>3</v>
      </c>
      <c r="G79" s="72">
        <f t="shared" si="69"/>
        <v>0</v>
      </c>
      <c r="H79" s="57">
        <f t="shared" ref="H79:AE79" si="70">SUM(H75:H78)</f>
        <v>11</v>
      </c>
      <c r="I79" s="65">
        <f t="shared" si="70"/>
        <v>5</v>
      </c>
      <c r="J79" s="66">
        <f t="shared" si="70"/>
        <v>8</v>
      </c>
      <c r="K79" s="67">
        <f t="shared" si="70"/>
        <v>5</v>
      </c>
      <c r="L79" s="71">
        <f t="shared" si="70"/>
        <v>3</v>
      </c>
      <c r="M79" s="72">
        <f t="shared" si="70"/>
        <v>0</v>
      </c>
      <c r="N79" s="57">
        <f t="shared" si="70"/>
        <v>19</v>
      </c>
      <c r="O79" s="65">
        <f t="shared" si="70"/>
        <v>9</v>
      </c>
      <c r="P79" s="66">
        <f t="shared" si="70"/>
        <v>12</v>
      </c>
      <c r="Q79" s="67">
        <f t="shared" si="70"/>
        <v>7</v>
      </c>
      <c r="R79" s="71">
        <f t="shared" si="70"/>
        <v>7</v>
      </c>
      <c r="S79" s="72">
        <f t="shared" si="70"/>
        <v>2</v>
      </c>
      <c r="T79" s="57">
        <f t="shared" si="70"/>
        <v>19</v>
      </c>
      <c r="U79" s="65">
        <f t="shared" si="70"/>
        <v>9</v>
      </c>
      <c r="V79" s="66">
        <f t="shared" si="70"/>
        <v>12</v>
      </c>
      <c r="W79" s="67">
        <f t="shared" si="70"/>
        <v>7</v>
      </c>
      <c r="X79" s="71">
        <f t="shared" si="70"/>
        <v>7</v>
      </c>
      <c r="Y79" s="72">
        <f t="shared" si="70"/>
        <v>2</v>
      </c>
      <c r="Z79" s="57">
        <f t="shared" si="70"/>
        <v>0</v>
      </c>
      <c r="AA79" s="65">
        <f t="shared" si="70"/>
        <v>0</v>
      </c>
      <c r="AB79" s="66">
        <f t="shared" si="70"/>
        <v>0</v>
      </c>
      <c r="AC79" s="67">
        <f t="shared" si="70"/>
        <v>0</v>
      </c>
      <c r="AD79" s="71">
        <f t="shared" si="70"/>
        <v>0</v>
      </c>
      <c r="AE79" s="79">
        <f t="shared" si="70"/>
        <v>0</v>
      </c>
      <c r="AF79" s="214">
        <f>SUM(AF75:AF78)</f>
        <v>0</v>
      </c>
      <c r="AG79" s="208">
        <f>SUM(AG75:AG78)</f>
        <v>4</v>
      </c>
      <c r="AH79" s="73">
        <f>集計表1!B74/B79</f>
        <v>2542.6999999999998</v>
      </c>
      <c r="AI79" s="74">
        <f>集計表2!C74/集計表1!B74</f>
        <v>6.0658486385862798</v>
      </c>
      <c r="AJ79" s="75">
        <f>集計表2!F74/集計表1!B74</f>
        <v>0.1323920766639137</v>
      </c>
      <c r="AK79" s="76">
        <f>集計表2!I74/集計表1!B74</f>
        <v>4.2814200128472359</v>
      </c>
      <c r="AL79" s="77">
        <f>集計表2!G74/集計表1!B74</f>
        <v>0.73303968222755334</v>
      </c>
      <c r="AM79" s="78">
        <f>集計表2!I74/集計表2!G74</f>
        <v>5.8406388039415562</v>
      </c>
    </row>
    <row r="80" spans="1:39" ht="21" customHeight="1" x14ac:dyDescent="0.15">
      <c r="A80" s="19" t="s">
        <v>10</v>
      </c>
      <c r="B80" s="57">
        <f t="shared" ref="B80:G80" si="71">B74+B79</f>
        <v>276</v>
      </c>
      <c r="C80" s="67">
        <f t="shared" si="71"/>
        <v>123</v>
      </c>
      <c r="D80" s="71">
        <f t="shared" si="71"/>
        <v>251</v>
      </c>
      <c r="E80" s="67">
        <f t="shared" si="71"/>
        <v>121</v>
      </c>
      <c r="F80" s="71">
        <f t="shared" si="71"/>
        <v>25</v>
      </c>
      <c r="G80" s="79">
        <f t="shared" si="71"/>
        <v>2</v>
      </c>
      <c r="H80" s="57">
        <f t="shared" ref="H80:AE80" si="72">H74+H79</f>
        <v>86</v>
      </c>
      <c r="I80" s="67">
        <f t="shared" si="72"/>
        <v>44</v>
      </c>
      <c r="J80" s="71">
        <f t="shared" si="72"/>
        <v>71</v>
      </c>
      <c r="K80" s="67">
        <f t="shared" si="72"/>
        <v>43</v>
      </c>
      <c r="L80" s="71">
        <f t="shared" si="72"/>
        <v>15</v>
      </c>
      <c r="M80" s="79">
        <f t="shared" si="72"/>
        <v>1</v>
      </c>
      <c r="N80" s="57">
        <f t="shared" si="72"/>
        <v>190</v>
      </c>
      <c r="O80" s="67">
        <f t="shared" si="72"/>
        <v>79</v>
      </c>
      <c r="P80" s="71">
        <f t="shared" si="72"/>
        <v>92</v>
      </c>
      <c r="Q80" s="67">
        <f t="shared" si="72"/>
        <v>63</v>
      </c>
      <c r="R80" s="71">
        <f t="shared" si="72"/>
        <v>98</v>
      </c>
      <c r="S80" s="79">
        <f t="shared" si="72"/>
        <v>16</v>
      </c>
      <c r="T80" s="57">
        <f t="shared" si="72"/>
        <v>180</v>
      </c>
      <c r="U80" s="67">
        <f t="shared" si="72"/>
        <v>78</v>
      </c>
      <c r="V80" s="71">
        <f t="shared" si="72"/>
        <v>89</v>
      </c>
      <c r="W80" s="67">
        <f t="shared" si="72"/>
        <v>63</v>
      </c>
      <c r="X80" s="71">
        <f t="shared" si="72"/>
        <v>91</v>
      </c>
      <c r="Y80" s="79">
        <f t="shared" si="72"/>
        <v>15</v>
      </c>
      <c r="Z80" s="57">
        <f t="shared" si="72"/>
        <v>10</v>
      </c>
      <c r="AA80" s="67">
        <f t="shared" si="72"/>
        <v>1</v>
      </c>
      <c r="AB80" s="71">
        <f t="shared" si="72"/>
        <v>3</v>
      </c>
      <c r="AC80" s="67">
        <f t="shared" si="72"/>
        <v>0</v>
      </c>
      <c r="AD80" s="71">
        <f t="shared" si="72"/>
        <v>7</v>
      </c>
      <c r="AE80" s="79">
        <f t="shared" si="72"/>
        <v>1</v>
      </c>
      <c r="AF80" s="214">
        <f>AF74+AF79</f>
        <v>0</v>
      </c>
      <c r="AG80" s="209">
        <f>AG74+AG79</f>
        <v>161</v>
      </c>
      <c r="AH80" s="73">
        <f>集計表1!B75/B80</f>
        <v>3670.7608695652175</v>
      </c>
      <c r="AI80" s="74">
        <f>集計表2!C75/集計表1!B75</f>
        <v>4.4537591424595071</v>
      </c>
      <c r="AJ80" s="75">
        <f>集計表2!F75/集計表1!B75</f>
        <v>0.10526388518748828</v>
      </c>
      <c r="AK80" s="76">
        <f>集計表2!I75/集計表1!B75</f>
        <v>4.493626681669677</v>
      </c>
      <c r="AL80" s="77">
        <f>集計表2!G75/集計表1!B75</f>
        <v>0.44042521690207576</v>
      </c>
      <c r="AM80" s="78">
        <f>集計表2!I75/集計表2!G75</f>
        <v>10.202927782558806</v>
      </c>
    </row>
    <row r="81" spans="1:39" ht="21" customHeight="1" x14ac:dyDescent="0.15">
      <c r="A81" s="29" t="s">
        <v>11</v>
      </c>
      <c r="B81" s="66">
        <f>H81+N81</f>
        <v>6</v>
      </c>
      <c r="C81" s="67">
        <f>I81+O81</f>
        <v>3</v>
      </c>
      <c r="D81" s="71">
        <f>J81+T81</f>
        <v>6</v>
      </c>
      <c r="E81" s="65">
        <f>K81+U81</f>
        <v>3</v>
      </c>
      <c r="F81" s="71">
        <f>L81+Z81</f>
        <v>0</v>
      </c>
      <c r="G81" s="326">
        <f>M81+AA81</f>
        <v>0</v>
      </c>
      <c r="H81" s="66">
        <f>J81+L81</f>
        <v>1</v>
      </c>
      <c r="I81" s="67">
        <f>K81+M81</f>
        <v>0</v>
      </c>
      <c r="J81" s="71">
        <v>1</v>
      </c>
      <c r="K81" s="65">
        <v>0</v>
      </c>
      <c r="L81" s="71">
        <v>0</v>
      </c>
      <c r="M81" s="326">
        <v>0</v>
      </c>
      <c r="N81" s="66">
        <f t="shared" ref="N81:S81" si="73">T81+Z81</f>
        <v>5</v>
      </c>
      <c r="O81" s="67">
        <f t="shared" si="73"/>
        <v>3</v>
      </c>
      <c r="P81" s="71">
        <f t="shared" si="73"/>
        <v>3</v>
      </c>
      <c r="Q81" s="65">
        <f t="shared" si="73"/>
        <v>3</v>
      </c>
      <c r="R81" s="71">
        <f t="shared" si="73"/>
        <v>2</v>
      </c>
      <c r="S81" s="326">
        <f t="shared" si="73"/>
        <v>0</v>
      </c>
      <c r="T81" s="66">
        <f>V81+X81</f>
        <v>5</v>
      </c>
      <c r="U81" s="67">
        <f>W81+Y81</f>
        <v>3</v>
      </c>
      <c r="V81" s="71">
        <v>3</v>
      </c>
      <c r="W81" s="65">
        <v>3</v>
      </c>
      <c r="X81" s="71">
        <v>2</v>
      </c>
      <c r="Y81" s="326">
        <v>0</v>
      </c>
      <c r="Z81" s="66">
        <f>AB81+AD81</f>
        <v>0</v>
      </c>
      <c r="AA81" s="67">
        <f>AC81+AE81</f>
        <v>0</v>
      </c>
      <c r="AB81" s="71">
        <v>0</v>
      </c>
      <c r="AC81" s="65">
        <v>0</v>
      </c>
      <c r="AD81" s="71">
        <v>0</v>
      </c>
      <c r="AE81" s="79">
        <v>0</v>
      </c>
      <c r="AF81" s="214">
        <v>0</v>
      </c>
      <c r="AG81" s="281">
        <v>0</v>
      </c>
      <c r="AH81" s="80">
        <f>集計表1!B76/B81</f>
        <v>532.16666666666663</v>
      </c>
      <c r="AI81" s="81">
        <f>集計表2!C76/集計表1!B76</f>
        <v>29.962417788913246</v>
      </c>
      <c r="AJ81" s="82">
        <f>集計表2!F76/集計表1!B76</f>
        <v>0.70748512370811145</v>
      </c>
      <c r="AK81" s="83">
        <f>集計表2!I76/集計表1!B76</f>
        <v>24.392734105856562</v>
      </c>
      <c r="AL81" s="84">
        <f>集計表2!G76/集計表1!B76</f>
        <v>3.4284372063889759</v>
      </c>
      <c r="AM81" s="85">
        <f>集計表2!I76/集計表2!G76</f>
        <v>7.1148259797204716</v>
      </c>
    </row>
    <row r="82" spans="1:39" ht="21" customHeight="1" x14ac:dyDescent="0.15">
      <c r="A82" s="155" t="s">
        <v>12</v>
      </c>
      <c r="B82" s="64">
        <f t="shared" ref="B82:G82" si="74">B80+B81</f>
        <v>282</v>
      </c>
      <c r="C82" s="86">
        <f t="shared" si="74"/>
        <v>126</v>
      </c>
      <c r="D82" s="87">
        <f t="shared" si="74"/>
        <v>257</v>
      </c>
      <c r="E82" s="86">
        <f t="shared" si="74"/>
        <v>124</v>
      </c>
      <c r="F82" s="87">
        <f t="shared" si="74"/>
        <v>25</v>
      </c>
      <c r="G82" s="88">
        <f t="shared" si="74"/>
        <v>2</v>
      </c>
      <c r="H82" s="64">
        <f t="shared" ref="H82:AE82" si="75">H80+H81</f>
        <v>87</v>
      </c>
      <c r="I82" s="86">
        <f t="shared" si="75"/>
        <v>44</v>
      </c>
      <c r="J82" s="87">
        <f t="shared" si="75"/>
        <v>72</v>
      </c>
      <c r="K82" s="86">
        <f t="shared" si="75"/>
        <v>43</v>
      </c>
      <c r="L82" s="87">
        <f t="shared" si="75"/>
        <v>15</v>
      </c>
      <c r="M82" s="88">
        <f t="shared" si="75"/>
        <v>1</v>
      </c>
      <c r="N82" s="64">
        <f t="shared" si="75"/>
        <v>195</v>
      </c>
      <c r="O82" s="86">
        <f t="shared" si="75"/>
        <v>82</v>
      </c>
      <c r="P82" s="87">
        <f t="shared" si="75"/>
        <v>95</v>
      </c>
      <c r="Q82" s="86">
        <f t="shared" si="75"/>
        <v>66</v>
      </c>
      <c r="R82" s="87">
        <f t="shared" si="75"/>
        <v>100</v>
      </c>
      <c r="S82" s="88">
        <f t="shared" si="75"/>
        <v>16</v>
      </c>
      <c r="T82" s="64">
        <f t="shared" si="75"/>
        <v>185</v>
      </c>
      <c r="U82" s="86">
        <f t="shared" si="75"/>
        <v>81</v>
      </c>
      <c r="V82" s="87">
        <f t="shared" si="75"/>
        <v>92</v>
      </c>
      <c r="W82" s="86">
        <f t="shared" si="75"/>
        <v>66</v>
      </c>
      <c r="X82" s="87">
        <f t="shared" si="75"/>
        <v>93</v>
      </c>
      <c r="Y82" s="88">
        <f t="shared" si="75"/>
        <v>15</v>
      </c>
      <c r="Z82" s="64">
        <f t="shared" si="75"/>
        <v>10</v>
      </c>
      <c r="AA82" s="86">
        <f t="shared" si="75"/>
        <v>1</v>
      </c>
      <c r="AB82" s="87">
        <f t="shared" si="75"/>
        <v>3</v>
      </c>
      <c r="AC82" s="86">
        <f t="shared" si="75"/>
        <v>0</v>
      </c>
      <c r="AD82" s="87">
        <f t="shared" si="75"/>
        <v>7</v>
      </c>
      <c r="AE82" s="88">
        <f t="shared" si="75"/>
        <v>1</v>
      </c>
      <c r="AF82" s="213">
        <f>AF80+AF81</f>
        <v>0</v>
      </c>
      <c r="AG82" s="210">
        <f>AG80+AG81</f>
        <v>161</v>
      </c>
      <c r="AH82" s="89">
        <f>集計表1!B77/B82</f>
        <v>3603.9822695035459</v>
      </c>
      <c r="AI82" s="90">
        <f>集計表2!C77/集計表1!B77</f>
        <v>4.5339001478860563</v>
      </c>
      <c r="AJ82" s="91">
        <f>集計表2!F77/集計表1!B77</f>
        <v>0.10715589433674137</v>
      </c>
      <c r="AK82" s="92">
        <f>集計表2!I77/集計表1!B77</f>
        <v>4.5561440605004515</v>
      </c>
      <c r="AL82" s="93">
        <f>集計表2!G77/集計表1!B77</f>
        <v>0.44981270718068961</v>
      </c>
      <c r="AM82" s="94">
        <f>集計表2!I77/集計表2!G77</f>
        <v>10.128980323960144</v>
      </c>
    </row>
    <row r="83" spans="1:39" ht="21" customHeight="1" x14ac:dyDescent="0.15">
      <c r="A83" s="19" t="s">
        <v>13</v>
      </c>
      <c r="B83" s="57">
        <f t="shared" ref="B83:AG83" si="76">B82+B9</f>
        <v>317</v>
      </c>
      <c r="C83" s="67">
        <f t="shared" si="76"/>
        <v>149</v>
      </c>
      <c r="D83" s="71">
        <f t="shared" si="76"/>
        <v>292</v>
      </c>
      <c r="E83" s="67">
        <f t="shared" si="76"/>
        <v>147</v>
      </c>
      <c r="F83" s="71">
        <f t="shared" si="76"/>
        <v>25</v>
      </c>
      <c r="G83" s="79">
        <f t="shared" si="76"/>
        <v>2</v>
      </c>
      <c r="H83" s="57">
        <f t="shared" si="76"/>
        <v>108</v>
      </c>
      <c r="I83" s="67">
        <f t="shared" si="76"/>
        <v>60</v>
      </c>
      <c r="J83" s="71">
        <f t="shared" si="76"/>
        <v>93</v>
      </c>
      <c r="K83" s="67">
        <f t="shared" si="76"/>
        <v>59</v>
      </c>
      <c r="L83" s="71">
        <f t="shared" si="76"/>
        <v>15</v>
      </c>
      <c r="M83" s="79">
        <f t="shared" si="76"/>
        <v>1</v>
      </c>
      <c r="N83" s="57">
        <f t="shared" si="76"/>
        <v>209</v>
      </c>
      <c r="O83" s="67">
        <f t="shared" si="76"/>
        <v>89</v>
      </c>
      <c r="P83" s="71">
        <f t="shared" si="76"/>
        <v>102</v>
      </c>
      <c r="Q83" s="67">
        <f t="shared" si="76"/>
        <v>73</v>
      </c>
      <c r="R83" s="71">
        <f t="shared" si="76"/>
        <v>107</v>
      </c>
      <c r="S83" s="79">
        <f t="shared" si="76"/>
        <v>16</v>
      </c>
      <c r="T83" s="57">
        <f t="shared" si="76"/>
        <v>199</v>
      </c>
      <c r="U83" s="67">
        <f t="shared" si="76"/>
        <v>88</v>
      </c>
      <c r="V83" s="71">
        <f t="shared" si="76"/>
        <v>99</v>
      </c>
      <c r="W83" s="67">
        <f t="shared" si="76"/>
        <v>73</v>
      </c>
      <c r="X83" s="71">
        <f t="shared" si="76"/>
        <v>100</v>
      </c>
      <c r="Y83" s="79">
        <f t="shared" si="76"/>
        <v>15</v>
      </c>
      <c r="Z83" s="57">
        <f t="shared" si="76"/>
        <v>10</v>
      </c>
      <c r="AA83" s="67">
        <f t="shared" si="76"/>
        <v>1</v>
      </c>
      <c r="AB83" s="71">
        <f t="shared" si="76"/>
        <v>3</v>
      </c>
      <c r="AC83" s="67">
        <f t="shared" si="76"/>
        <v>0</v>
      </c>
      <c r="AD83" s="71">
        <f t="shared" si="76"/>
        <v>7</v>
      </c>
      <c r="AE83" s="79">
        <f t="shared" si="76"/>
        <v>1</v>
      </c>
      <c r="AF83" s="214">
        <f t="shared" si="76"/>
        <v>0</v>
      </c>
      <c r="AG83" s="209">
        <f t="shared" si="76"/>
        <v>161</v>
      </c>
      <c r="AH83" s="194">
        <f>集計表1!B78/B83</f>
        <v>3206.0662460567823</v>
      </c>
      <c r="AI83" s="81">
        <f>集計表2!C78/集計表1!B78</f>
        <v>5.5469639081276325</v>
      </c>
      <c r="AJ83" s="82">
        <f>集計表2!F78/集計表1!B78</f>
        <v>0.11750103067627123</v>
      </c>
      <c r="AK83" s="83">
        <f>集計表2!I78/集計表1!B78</f>
        <v>4.6879771489969233</v>
      </c>
      <c r="AL83" s="84">
        <f>集計表2!G78/集計表1!B78</f>
        <v>0.53235536340317002</v>
      </c>
      <c r="AM83" s="85">
        <f>集計表2!I78/集計表2!G78</f>
        <v>8.8061048526462677</v>
      </c>
    </row>
  </sheetData>
  <mergeCells count="86">
    <mergeCell ref="Z47:AE47"/>
    <mergeCell ref="Z7:AA7"/>
    <mergeCell ref="AB7:AC7"/>
    <mergeCell ref="AD7:AE7"/>
    <mergeCell ref="A43:AM43"/>
    <mergeCell ref="AD8:AE8"/>
    <mergeCell ref="AI47:AI48"/>
    <mergeCell ref="AL47:AL48"/>
    <mergeCell ref="B7:C7"/>
    <mergeCell ref="D7:E7"/>
    <mergeCell ref="F7:G7"/>
    <mergeCell ref="H7:I7"/>
    <mergeCell ref="J7:K7"/>
    <mergeCell ref="Z49:AA49"/>
    <mergeCell ref="AB49:AC49"/>
    <mergeCell ref="AD49:AE49"/>
    <mergeCell ref="X49:Y49"/>
    <mergeCell ref="AB48:AC48"/>
    <mergeCell ref="AD48:AE48"/>
    <mergeCell ref="A1:AM1"/>
    <mergeCell ref="AI5:AI6"/>
    <mergeCell ref="AL5:AL6"/>
    <mergeCell ref="H4:M4"/>
    <mergeCell ref="P48:Q48"/>
    <mergeCell ref="R48:S48"/>
    <mergeCell ref="T48:U48"/>
    <mergeCell ref="V48:W48"/>
    <mergeCell ref="X48:Y48"/>
    <mergeCell ref="Z48:AA48"/>
    <mergeCell ref="B3:AE3"/>
    <mergeCell ref="B4:G4"/>
    <mergeCell ref="R7:S7"/>
    <mergeCell ref="N7:O7"/>
    <mergeCell ref="T6:U6"/>
    <mergeCell ref="N48:O48"/>
    <mergeCell ref="B49:C49"/>
    <mergeCell ref="D49:E49"/>
    <mergeCell ref="F49:G49"/>
    <mergeCell ref="B47:C48"/>
    <mergeCell ref="D47:E48"/>
    <mergeCell ref="F47:G48"/>
    <mergeCell ref="H49:I49"/>
    <mergeCell ref="J49:K49"/>
    <mergeCell ref="L49:M49"/>
    <mergeCell ref="T47:Y47"/>
    <mergeCell ref="J47:K48"/>
    <mergeCell ref="L47:M48"/>
    <mergeCell ref="T49:U49"/>
    <mergeCell ref="V49:W49"/>
    <mergeCell ref="N47:S47"/>
    <mergeCell ref="N49:O49"/>
    <mergeCell ref="P49:Q49"/>
    <mergeCell ref="R49:S49"/>
    <mergeCell ref="H47:I48"/>
    <mergeCell ref="N5:S5"/>
    <mergeCell ref="T5:Y5"/>
    <mergeCell ref="Z5:AE5"/>
    <mergeCell ref="L7:M7"/>
    <mergeCell ref="T7:U7"/>
    <mergeCell ref="Z6:AA6"/>
    <mergeCell ref="AB6:AC6"/>
    <mergeCell ref="AD6:AE6"/>
    <mergeCell ref="V6:W6"/>
    <mergeCell ref="X6:Y6"/>
    <mergeCell ref="N6:O6"/>
    <mergeCell ref="P6:Q6"/>
    <mergeCell ref="R6:S6"/>
    <mergeCell ref="X7:Y7"/>
    <mergeCell ref="P7:Q7"/>
    <mergeCell ref="V7:W7"/>
    <mergeCell ref="AD50:AE50"/>
    <mergeCell ref="AI3:AK4"/>
    <mergeCell ref="AL3:AM4"/>
    <mergeCell ref="B45:AE45"/>
    <mergeCell ref="AI45:AK46"/>
    <mergeCell ref="AL45:AM46"/>
    <mergeCell ref="B46:G46"/>
    <mergeCell ref="H46:M46"/>
    <mergeCell ref="N46:AE46"/>
    <mergeCell ref="N4:AE4"/>
    <mergeCell ref="B5:C6"/>
    <mergeCell ref="D5:E6"/>
    <mergeCell ref="F5:G6"/>
    <mergeCell ref="H5:I6"/>
    <mergeCell ref="J5:K6"/>
    <mergeCell ref="L5:M6"/>
  </mergeCells>
  <phoneticPr fontId="2"/>
  <pageMargins left="0.78740157480314965" right="0.78740157480314965" top="0.55118110236220474" bottom="0.55118110236220474" header="0.31496062992125984" footer="0.31496062992125984"/>
  <pageSetup paperSize="8" scale="91" firstPageNumber="7" orientation="landscape" useFirstPageNumber="1" r:id="rId1"/>
  <headerFooter alignWithMargins="0">
    <oddFooter>&amp;C&amp;"ＭＳ Ｐ明朝,標準"- &amp;P -</oddFooter>
  </headerFooter>
  <rowBreaks count="1" manualBreakCount="1">
    <brk id="42" max="3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9"/>
  <sheetViews>
    <sheetView view="pageBreakPreview" zoomScaleNormal="100" zoomScaleSheetLayoutView="100" workbookViewId="0">
      <pane ySplit="6" topLeftCell="A7" activePane="bottomLeft" state="frozen"/>
      <selection activeCell="G11" sqref="G11"/>
      <selection pane="bottomLeft" activeCell="D13" sqref="D13"/>
    </sheetView>
  </sheetViews>
  <sheetFormatPr defaultRowHeight="13.5" x14ac:dyDescent="0.15"/>
  <cols>
    <col min="1" max="1" width="14" customWidth="1"/>
    <col min="2" max="9" width="9.125" customWidth="1"/>
  </cols>
  <sheetData>
    <row r="1" spans="1:9" ht="24" customHeight="1" x14ac:dyDescent="0.15">
      <c r="A1" s="368" t="s">
        <v>174</v>
      </c>
      <c r="B1" s="368"/>
      <c r="C1" s="368"/>
      <c r="D1" s="368"/>
      <c r="E1" s="368"/>
      <c r="F1" s="368"/>
      <c r="G1" s="368"/>
      <c r="H1" s="368"/>
      <c r="I1" s="368"/>
    </row>
    <row r="2" spans="1:9" ht="14.1" customHeight="1" x14ac:dyDescent="0.15">
      <c r="A2" s="34"/>
      <c r="B2" s="34"/>
      <c r="C2" s="35"/>
      <c r="D2" s="34"/>
      <c r="E2" s="34"/>
      <c r="F2" s="34"/>
      <c r="G2" s="34"/>
      <c r="H2" s="34"/>
      <c r="I2" s="34"/>
    </row>
    <row r="3" spans="1:9" x14ac:dyDescent="0.15">
      <c r="A3" s="215"/>
      <c r="B3" s="369" t="s">
        <v>198</v>
      </c>
      <c r="C3" s="371"/>
      <c r="D3" s="369" t="s">
        <v>118</v>
      </c>
      <c r="E3" s="371"/>
      <c r="F3" s="404" t="s">
        <v>126</v>
      </c>
      <c r="G3" s="183"/>
      <c r="H3" s="369" t="s">
        <v>127</v>
      </c>
      <c r="I3" s="371"/>
    </row>
    <row r="4" spans="1:9" x14ac:dyDescent="0.15">
      <c r="A4" s="155" t="s">
        <v>104</v>
      </c>
      <c r="B4" s="70" t="s">
        <v>163</v>
      </c>
      <c r="C4" s="406" t="s">
        <v>123</v>
      </c>
      <c r="D4" s="408" t="s">
        <v>124</v>
      </c>
      <c r="E4" s="410" t="s">
        <v>125</v>
      </c>
      <c r="F4" s="405"/>
      <c r="G4" s="184" t="s">
        <v>119</v>
      </c>
      <c r="H4" s="408" t="s">
        <v>120</v>
      </c>
      <c r="I4" s="410" t="s">
        <v>121</v>
      </c>
    </row>
    <row r="5" spans="1:9" x14ac:dyDescent="0.15">
      <c r="A5" s="155"/>
      <c r="B5" s="161" t="s">
        <v>122</v>
      </c>
      <c r="C5" s="407"/>
      <c r="D5" s="409"/>
      <c r="E5" s="411"/>
      <c r="F5" s="405"/>
      <c r="G5" s="122"/>
      <c r="H5" s="409"/>
      <c r="I5" s="411"/>
    </row>
    <row r="6" spans="1:9" x14ac:dyDescent="0.15">
      <c r="A6" s="23"/>
      <c r="B6" s="162" t="s">
        <v>182</v>
      </c>
      <c r="C6" s="127" t="s">
        <v>49</v>
      </c>
      <c r="D6" s="162" t="s">
        <v>49</v>
      </c>
      <c r="E6" s="182" t="s">
        <v>49</v>
      </c>
      <c r="F6" s="185" t="s">
        <v>183</v>
      </c>
      <c r="G6" s="126" t="s">
        <v>184</v>
      </c>
      <c r="H6" s="60" t="s">
        <v>185</v>
      </c>
      <c r="I6" s="61" t="s">
        <v>87</v>
      </c>
    </row>
    <row r="7" spans="1:9" ht="21" customHeight="1" x14ac:dyDescent="0.15">
      <c r="A7" s="26" t="s">
        <v>199</v>
      </c>
      <c r="B7" s="319">
        <v>227</v>
      </c>
      <c r="C7" s="320">
        <v>3576</v>
      </c>
      <c r="D7" s="319">
        <v>16699</v>
      </c>
      <c r="E7" s="321">
        <v>9050</v>
      </c>
      <c r="F7" s="322">
        <v>67882</v>
      </c>
      <c r="G7" s="323">
        <v>13051</v>
      </c>
      <c r="H7" s="324">
        <v>41</v>
      </c>
      <c r="I7" s="325">
        <v>1070</v>
      </c>
    </row>
    <row r="8" spans="1:9" ht="21" customHeight="1" x14ac:dyDescent="0.15">
      <c r="A8" s="22" t="s">
        <v>16</v>
      </c>
      <c r="B8" s="163"/>
      <c r="C8" s="164"/>
      <c r="D8" s="163"/>
      <c r="E8" s="165"/>
      <c r="F8" s="246">
        <v>14308</v>
      </c>
      <c r="G8" s="174">
        <v>4062</v>
      </c>
      <c r="H8" s="247">
        <v>242</v>
      </c>
      <c r="I8" s="248">
        <v>13072</v>
      </c>
    </row>
    <row r="9" spans="1:9" ht="21" customHeight="1" x14ac:dyDescent="0.15">
      <c r="A9" s="22" t="s">
        <v>105</v>
      </c>
      <c r="B9" s="163"/>
      <c r="C9" s="164"/>
      <c r="D9" s="163"/>
      <c r="E9" s="165"/>
      <c r="F9" s="267" t="s">
        <v>161</v>
      </c>
      <c r="G9" s="174">
        <v>311</v>
      </c>
      <c r="H9" s="163">
        <v>49</v>
      </c>
      <c r="I9" s="165">
        <v>431</v>
      </c>
    </row>
    <row r="10" spans="1:9" ht="21" customHeight="1" x14ac:dyDescent="0.15">
      <c r="A10" s="22" t="s">
        <v>106</v>
      </c>
      <c r="B10" s="163"/>
      <c r="C10" s="164"/>
      <c r="D10" s="163"/>
      <c r="E10" s="165"/>
      <c r="F10" s="267" t="s">
        <v>161</v>
      </c>
      <c r="G10" s="174">
        <v>136</v>
      </c>
      <c r="H10" s="163">
        <v>53</v>
      </c>
      <c r="I10" s="165">
        <v>527</v>
      </c>
    </row>
    <row r="11" spans="1:9" ht="21" customHeight="1" x14ac:dyDescent="0.15">
      <c r="A11" s="22" t="s">
        <v>107</v>
      </c>
      <c r="B11" s="163"/>
      <c r="C11" s="164"/>
      <c r="D11" s="163"/>
      <c r="E11" s="165"/>
      <c r="F11" s="267" t="s">
        <v>161</v>
      </c>
      <c r="G11" s="174">
        <v>508</v>
      </c>
      <c r="H11" s="163">
        <v>73</v>
      </c>
      <c r="I11" s="165">
        <v>779</v>
      </c>
    </row>
    <row r="12" spans="1:9" ht="21" customHeight="1" x14ac:dyDescent="0.15">
      <c r="A12" s="22" t="s">
        <v>108</v>
      </c>
      <c r="B12" s="163"/>
      <c r="C12" s="164"/>
      <c r="D12" s="163"/>
      <c r="E12" s="165"/>
      <c r="F12" s="267" t="s">
        <v>161</v>
      </c>
      <c r="G12" s="174">
        <v>332</v>
      </c>
      <c r="H12" s="163">
        <v>56</v>
      </c>
      <c r="I12" s="165">
        <v>866</v>
      </c>
    </row>
    <row r="13" spans="1:9" ht="21" customHeight="1" x14ac:dyDescent="0.15">
      <c r="A13" s="22" t="s">
        <v>17</v>
      </c>
      <c r="B13" s="163"/>
      <c r="C13" s="164"/>
      <c r="D13" s="163"/>
      <c r="E13" s="165"/>
      <c r="F13" s="267" t="s">
        <v>161</v>
      </c>
      <c r="G13" s="174">
        <v>376</v>
      </c>
      <c r="H13" s="163">
        <v>54</v>
      </c>
      <c r="I13" s="165">
        <v>647</v>
      </c>
    </row>
    <row r="14" spans="1:9" ht="21" customHeight="1" x14ac:dyDescent="0.15">
      <c r="A14" s="22" t="s">
        <v>109</v>
      </c>
      <c r="B14" s="163"/>
      <c r="C14" s="164"/>
      <c r="D14" s="163"/>
      <c r="E14" s="165"/>
      <c r="F14" s="267" t="s">
        <v>161</v>
      </c>
      <c r="G14" s="174">
        <v>258</v>
      </c>
      <c r="H14" s="163">
        <v>64</v>
      </c>
      <c r="I14" s="165">
        <v>794</v>
      </c>
    </row>
    <row r="15" spans="1:9" ht="21" customHeight="1" x14ac:dyDescent="0.15">
      <c r="A15" s="22" t="s">
        <v>110</v>
      </c>
      <c r="B15" s="163"/>
      <c r="C15" s="164"/>
      <c r="D15" s="163"/>
      <c r="E15" s="165"/>
      <c r="F15" s="267" t="s">
        <v>161</v>
      </c>
      <c r="G15" s="174">
        <v>265</v>
      </c>
      <c r="H15" s="163">
        <v>59</v>
      </c>
      <c r="I15" s="165">
        <v>374</v>
      </c>
    </row>
    <row r="16" spans="1:9" ht="21" customHeight="1" x14ac:dyDescent="0.15">
      <c r="A16" s="22" t="s">
        <v>18</v>
      </c>
      <c r="B16" s="163"/>
      <c r="C16" s="164"/>
      <c r="D16" s="163"/>
      <c r="E16" s="165"/>
      <c r="F16" s="267" t="s">
        <v>161</v>
      </c>
      <c r="G16" s="174">
        <v>285</v>
      </c>
      <c r="H16" s="163">
        <v>43</v>
      </c>
      <c r="I16" s="165">
        <v>212</v>
      </c>
    </row>
    <row r="17" spans="1:9" ht="21" customHeight="1" x14ac:dyDescent="0.15">
      <c r="A17" s="22" t="s">
        <v>111</v>
      </c>
      <c r="B17" s="163"/>
      <c r="C17" s="164"/>
      <c r="D17" s="163"/>
      <c r="E17" s="165"/>
      <c r="F17" s="267" t="s">
        <v>161</v>
      </c>
      <c r="G17" s="174">
        <v>325</v>
      </c>
      <c r="H17" s="163">
        <v>54</v>
      </c>
      <c r="I17" s="280">
        <v>601</v>
      </c>
    </row>
    <row r="18" spans="1:9" ht="21" customHeight="1" x14ac:dyDescent="0.15">
      <c r="A18" s="22" t="s">
        <v>112</v>
      </c>
      <c r="B18" s="163"/>
      <c r="C18" s="164"/>
      <c r="D18" s="163"/>
      <c r="E18" s="165"/>
      <c r="F18" s="267" t="s">
        <v>161</v>
      </c>
      <c r="G18" s="174">
        <v>344</v>
      </c>
      <c r="H18" s="163">
        <v>43</v>
      </c>
      <c r="I18" s="165">
        <v>265</v>
      </c>
    </row>
    <row r="19" spans="1:9" ht="21" customHeight="1" x14ac:dyDescent="0.15">
      <c r="A19" s="22" t="s">
        <v>113</v>
      </c>
      <c r="B19" s="163"/>
      <c r="C19" s="164"/>
      <c r="D19" s="163"/>
      <c r="E19" s="165"/>
      <c r="F19" s="267" t="s">
        <v>161</v>
      </c>
      <c r="G19" s="174">
        <v>238</v>
      </c>
      <c r="H19" s="163">
        <v>43</v>
      </c>
      <c r="I19" s="165">
        <v>222</v>
      </c>
    </row>
    <row r="20" spans="1:9" ht="21" customHeight="1" x14ac:dyDescent="0.15">
      <c r="A20" s="22" t="s">
        <v>114</v>
      </c>
      <c r="B20" s="163"/>
      <c r="C20" s="165"/>
      <c r="D20" s="163"/>
      <c r="E20" s="165"/>
      <c r="F20" s="267" t="s">
        <v>161</v>
      </c>
      <c r="G20" s="174">
        <v>183</v>
      </c>
      <c r="H20" s="163">
        <v>49</v>
      </c>
      <c r="I20" s="165">
        <v>514</v>
      </c>
    </row>
    <row r="21" spans="1:9" ht="21" customHeight="1" x14ac:dyDescent="0.15">
      <c r="A21" s="22" t="s">
        <v>115</v>
      </c>
      <c r="B21" s="163"/>
      <c r="C21" s="165"/>
      <c r="D21" s="163"/>
      <c r="E21" s="165"/>
      <c r="F21" s="267" t="s">
        <v>161</v>
      </c>
      <c r="G21" s="174">
        <v>274</v>
      </c>
      <c r="H21" s="163">
        <v>48</v>
      </c>
      <c r="I21" s="280">
        <v>538</v>
      </c>
    </row>
    <row r="22" spans="1:9" ht="21" customHeight="1" x14ac:dyDescent="0.15">
      <c r="A22" s="22" t="s">
        <v>116</v>
      </c>
      <c r="B22" s="163"/>
      <c r="C22" s="165"/>
      <c r="D22" s="249"/>
      <c r="E22" s="165"/>
      <c r="F22" s="267" t="s">
        <v>161</v>
      </c>
      <c r="G22" s="174">
        <v>291</v>
      </c>
      <c r="H22" s="163">
        <v>44</v>
      </c>
      <c r="I22" s="165">
        <v>261</v>
      </c>
    </row>
    <row r="23" spans="1:9" ht="21" customHeight="1" x14ac:dyDescent="0.15">
      <c r="A23" s="22" t="s">
        <v>117</v>
      </c>
      <c r="B23" s="163"/>
      <c r="C23" s="165"/>
      <c r="D23" s="249"/>
      <c r="E23" s="165"/>
      <c r="F23" s="267" t="s">
        <v>161</v>
      </c>
      <c r="G23" s="174">
        <v>197</v>
      </c>
      <c r="H23" s="163">
        <v>46</v>
      </c>
      <c r="I23" s="165">
        <v>371</v>
      </c>
    </row>
    <row r="24" spans="1:9" ht="21" customHeight="1" x14ac:dyDescent="0.15">
      <c r="A24" s="6" t="s">
        <v>200</v>
      </c>
      <c r="B24" s="163"/>
      <c r="C24" s="165"/>
      <c r="D24" s="249"/>
      <c r="E24" s="165"/>
      <c r="F24" s="246">
        <v>1278</v>
      </c>
      <c r="G24" s="174">
        <v>492</v>
      </c>
      <c r="H24" s="163">
        <v>12</v>
      </c>
      <c r="I24" s="280" t="s">
        <v>208</v>
      </c>
    </row>
    <row r="25" spans="1:9" ht="21" customHeight="1" x14ac:dyDescent="0.15">
      <c r="A25" s="6" t="s">
        <v>201</v>
      </c>
      <c r="B25" s="163"/>
      <c r="C25" s="165"/>
      <c r="D25" s="249"/>
      <c r="E25" s="165"/>
      <c r="F25" s="246"/>
      <c r="G25" s="174">
        <v>91</v>
      </c>
      <c r="H25" s="163">
        <v>220</v>
      </c>
      <c r="I25" s="165">
        <v>2498</v>
      </c>
    </row>
    <row r="26" spans="1:9" ht="21" customHeight="1" x14ac:dyDescent="0.15">
      <c r="A26" s="6" t="s">
        <v>138</v>
      </c>
      <c r="B26" s="163"/>
      <c r="C26" s="165"/>
      <c r="D26" s="249"/>
      <c r="E26" s="165"/>
      <c r="F26" s="246">
        <v>543</v>
      </c>
      <c r="G26" s="174">
        <v>148</v>
      </c>
      <c r="H26" s="163">
        <v>48</v>
      </c>
      <c r="I26" s="165">
        <v>672</v>
      </c>
    </row>
    <row r="27" spans="1:9" ht="21" customHeight="1" x14ac:dyDescent="0.15">
      <c r="A27" s="22" t="s">
        <v>139</v>
      </c>
      <c r="B27" s="163"/>
      <c r="C27" s="165"/>
      <c r="D27" s="249"/>
      <c r="E27" s="165"/>
      <c r="F27" s="246">
        <v>294</v>
      </c>
      <c r="G27" s="174">
        <v>158</v>
      </c>
      <c r="H27" s="163">
        <v>35</v>
      </c>
      <c r="I27" s="165">
        <v>164</v>
      </c>
    </row>
    <row r="28" spans="1:9" ht="21" customHeight="1" x14ac:dyDescent="0.15">
      <c r="A28" s="6" t="s">
        <v>140</v>
      </c>
      <c r="B28" s="163"/>
      <c r="C28" s="165"/>
      <c r="D28" s="249"/>
      <c r="E28" s="165"/>
      <c r="F28" s="246">
        <v>582</v>
      </c>
      <c r="G28" s="174">
        <v>143</v>
      </c>
      <c r="H28" s="163">
        <v>84</v>
      </c>
      <c r="I28" s="165">
        <v>574</v>
      </c>
    </row>
    <row r="29" spans="1:9" ht="21" customHeight="1" x14ac:dyDescent="0.15">
      <c r="A29" s="22" t="s">
        <v>147</v>
      </c>
      <c r="B29" s="166"/>
      <c r="C29" s="165"/>
      <c r="D29" s="249"/>
      <c r="E29" s="165"/>
      <c r="F29" s="246">
        <v>293</v>
      </c>
      <c r="G29" s="174">
        <v>90</v>
      </c>
      <c r="H29" s="163">
        <v>73</v>
      </c>
      <c r="I29" s="165">
        <v>415</v>
      </c>
    </row>
    <row r="30" spans="1:9" ht="21" customHeight="1" x14ac:dyDescent="0.15">
      <c r="A30" s="22" t="s">
        <v>141</v>
      </c>
      <c r="B30" s="163"/>
      <c r="C30" s="165"/>
      <c r="D30" s="249"/>
      <c r="E30" s="165"/>
      <c r="F30" s="246">
        <v>653</v>
      </c>
      <c r="G30" s="174">
        <v>137</v>
      </c>
      <c r="H30" s="163">
        <v>99</v>
      </c>
      <c r="I30" s="165">
        <v>853</v>
      </c>
    </row>
    <row r="31" spans="1:9" ht="21" customHeight="1" x14ac:dyDescent="0.15">
      <c r="A31" s="22" t="s">
        <v>142</v>
      </c>
      <c r="B31" s="163"/>
      <c r="C31" s="165"/>
      <c r="D31" s="249"/>
      <c r="E31" s="165"/>
      <c r="F31" s="267" t="s">
        <v>161</v>
      </c>
      <c r="G31" s="174">
        <v>70</v>
      </c>
      <c r="H31" s="163">
        <v>25</v>
      </c>
      <c r="I31" s="280">
        <v>13</v>
      </c>
    </row>
    <row r="32" spans="1:9" ht="21" customHeight="1" x14ac:dyDescent="0.15">
      <c r="A32" s="22" t="s">
        <v>143</v>
      </c>
      <c r="B32" s="163"/>
      <c r="C32" s="165"/>
      <c r="D32" s="249"/>
      <c r="E32" s="165"/>
      <c r="F32" s="267" t="s">
        <v>161</v>
      </c>
      <c r="G32" s="174">
        <v>42</v>
      </c>
      <c r="H32" s="163">
        <v>25</v>
      </c>
      <c r="I32" s="280">
        <v>18</v>
      </c>
    </row>
    <row r="33" spans="1:9" ht="21" customHeight="1" x14ac:dyDescent="0.15">
      <c r="A33" s="8" t="s">
        <v>149</v>
      </c>
      <c r="B33" s="167">
        <v>197</v>
      </c>
      <c r="C33" s="168">
        <v>19480</v>
      </c>
      <c r="D33" s="167">
        <v>1797</v>
      </c>
      <c r="E33" s="168">
        <v>792</v>
      </c>
      <c r="F33" s="186">
        <f>SUM(F8:F32)</f>
        <v>17951</v>
      </c>
      <c r="G33" s="186">
        <f>SUM(G8:G32)</f>
        <v>9756</v>
      </c>
      <c r="H33" s="190">
        <f>SUM(H8:H32)</f>
        <v>1641</v>
      </c>
      <c r="I33" s="191">
        <f>SUM(I8:I32)</f>
        <v>25681</v>
      </c>
    </row>
    <row r="34" spans="1:9" ht="21" customHeight="1" x14ac:dyDescent="0.15">
      <c r="A34" s="22" t="s">
        <v>19</v>
      </c>
      <c r="B34" s="163">
        <v>199</v>
      </c>
      <c r="C34" s="165">
        <v>7092</v>
      </c>
      <c r="D34" s="249">
        <v>561</v>
      </c>
      <c r="E34" s="165">
        <v>1948</v>
      </c>
      <c r="F34" s="246">
        <v>8733</v>
      </c>
      <c r="G34" s="174">
        <v>630</v>
      </c>
      <c r="H34" s="163">
        <v>474</v>
      </c>
      <c r="I34" s="165">
        <v>4193</v>
      </c>
    </row>
    <row r="35" spans="1:9" ht="21" customHeight="1" x14ac:dyDescent="0.15">
      <c r="A35" s="22" t="s">
        <v>35</v>
      </c>
      <c r="B35" s="163"/>
      <c r="C35" s="165">
        <v>90</v>
      </c>
      <c r="D35" s="249">
        <v>26</v>
      </c>
      <c r="E35" s="165">
        <v>489</v>
      </c>
      <c r="F35" s="246">
        <v>719</v>
      </c>
      <c r="G35" s="174">
        <v>64</v>
      </c>
      <c r="H35" s="163">
        <v>98</v>
      </c>
      <c r="I35" s="165">
        <v>258</v>
      </c>
    </row>
    <row r="36" spans="1:9" ht="21" customHeight="1" x14ac:dyDescent="0.15">
      <c r="A36" s="22" t="s">
        <v>128</v>
      </c>
      <c r="B36" s="163"/>
      <c r="C36" s="165">
        <v>424</v>
      </c>
      <c r="D36" s="249">
        <v>44</v>
      </c>
      <c r="E36" s="165">
        <v>286</v>
      </c>
      <c r="F36" s="246">
        <v>743</v>
      </c>
      <c r="G36" s="174">
        <v>51</v>
      </c>
      <c r="H36" s="163">
        <v>37</v>
      </c>
      <c r="I36" s="165">
        <v>190</v>
      </c>
    </row>
    <row r="37" spans="1:9" ht="21" customHeight="1" x14ac:dyDescent="0.15">
      <c r="A37" s="22" t="s">
        <v>129</v>
      </c>
      <c r="B37" s="163"/>
      <c r="C37" s="165">
        <v>105</v>
      </c>
      <c r="D37" s="249">
        <v>24</v>
      </c>
      <c r="E37" s="165">
        <v>113</v>
      </c>
      <c r="F37" s="246">
        <v>259</v>
      </c>
      <c r="G37" s="174">
        <v>70</v>
      </c>
      <c r="H37" s="163">
        <v>56</v>
      </c>
      <c r="I37" s="165">
        <v>417</v>
      </c>
    </row>
    <row r="38" spans="1:9" ht="21" customHeight="1" x14ac:dyDescent="0.15">
      <c r="A38" s="22" t="s">
        <v>130</v>
      </c>
      <c r="B38" s="163"/>
      <c r="C38" s="165">
        <v>1043</v>
      </c>
      <c r="D38" s="249">
        <v>35</v>
      </c>
      <c r="E38" s="165">
        <v>259</v>
      </c>
      <c r="F38" s="246">
        <v>1595</v>
      </c>
      <c r="G38" s="174">
        <v>129</v>
      </c>
      <c r="H38" s="163">
        <v>83</v>
      </c>
      <c r="I38" s="165">
        <v>397</v>
      </c>
    </row>
    <row r="39" spans="1:9" ht="21" customHeight="1" x14ac:dyDescent="0.15">
      <c r="A39" s="3" t="s">
        <v>153</v>
      </c>
      <c r="B39" s="169">
        <f>SUM(B34:B38)</f>
        <v>199</v>
      </c>
      <c r="C39" s="170">
        <f>SUM(C34:C38)</f>
        <v>8754</v>
      </c>
      <c r="D39" s="169">
        <f t="shared" ref="D39:I39" si="0">SUM(D34:D38)</f>
        <v>690</v>
      </c>
      <c r="E39" s="170">
        <f t="shared" si="0"/>
        <v>3095</v>
      </c>
      <c r="F39" s="169">
        <f t="shared" si="0"/>
        <v>12049</v>
      </c>
      <c r="G39" s="169">
        <f t="shared" si="0"/>
        <v>944</v>
      </c>
      <c r="H39" s="192">
        <f t="shared" si="0"/>
        <v>748</v>
      </c>
      <c r="I39" s="193">
        <f t="shared" si="0"/>
        <v>5455</v>
      </c>
    </row>
    <row r="40" spans="1:9" ht="46.5" customHeight="1" x14ac:dyDescent="0.15">
      <c r="A40" s="30"/>
      <c r="B40" s="30"/>
      <c r="C40" s="30"/>
      <c r="D40" s="30"/>
      <c r="E40" s="30"/>
      <c r="F40" s="30"/>
      <c r="G40" s="30"/>
      <c r="H40" s="30"/>
      <c r="I40" s="30"/>
    </row>
    <row r="41" spans="1:9" ht="18" customHeight="1" x14ac:dyDescent="0.15">
      <c r="A41" s="2"/>
      <c r="B41" s="2"/>
      <c r="C41" s="2"/>
      <c r="D41" s="1"/>
      <c r="E41" s="1"/>
      <c r="F41" s="2"/>
      <c r="G41" s="31"/>
      <c r="H41" s="31"/>
      <c r="I41" s="31"/>
    </row>
    <row r="42" spans="1:9" ht="18" customHeight="1" x14ac:dyDescent="0.15">
      <c r="A42" s="2"/>
      <c r="B42" s="2"/>
      <c r="C42" s="2"/>
      <c r="D42" s="2"/>
      <c r="E42" s="2"/>
      <c r="F42" s="2"/>
      <c r="G42" s="31"/>
      <c r="H42" s="31"/>
      <c r="I42" s="31"/>
    </row>
    <row r="43" spans="1:9" ht="13.5" customHeight="1" x14ac:dyDescent="0.15">
      <c r="A43" s="215"/>
      <c r="B43" s="369" t="s">
        <v>198</v>
      </c>
      <c r="C43" s="371"/>
      <c r="D43" s="369" t="s">
        <v>118</v>
      </c>
      <c r="E43" s="371"/>
      <c r="F43" s="404" t="s">
        <v>126</v>
      </c>
      <c r="G43" s="183"/>
      <c r="H43" s="369" t="s">
        <v>127</v>
      </c>
      <c r="I43" s="371"/>
    </row>
    <row r="44" spans="1:9" x14ac:dyDescent="0.15">
      <c r="A44" s="155" t="s">
        <v>15</v>
      </c>
      <c r="B44" s="70" t="s">
        <v>163</v>
      </c>
      <c r="C44" s="406" t="s">
        <v>123</v>
      </c>
      <c r="D44" s="408" t="s">
        <v>124</v>
      </c>
      <c r="E44" s="410" t="s">
        <v>125</v>
      </c>
      <c r="F44" s="405"/>
      <c r="G44" s="184" t="s">
        <v>119</v>
      </c>
      <c r="H44" s="408" t="s">
        <v>120</v>
      </c>
      <c r="I44" s="410" t="s">
        <v>121</v>
      </c>
    </row>
    <row r="45" spans="1:9" x14ac:dyDescent="0.15">
      <c r="A45" s="155"/>
      <c r="B45" s="161" t="s">
        <v>122</v>
      </c>
      <c r="C45" s="407"/>
      <c r="D45" s="409"/>
      <c r="E45" s="411"/>
      <c r="F45" s="405"/>
      <c r="G45" s="122"/>
      <c r="H45" s="409"/>
      <c r="I45" s="411"/>
    </row>
    <row r="46" spans="1:9" x14ac:dyDescent="0.15">
      <c r="A46" s="23"/>
      <c r="B46" s="162" t="s">
        <v>182</v>
      </c>
      <c r="C46" s="127" t="s">
        <v>49</v>
      </c>
      <c r="D46" s="162" t="s">
        <v>49</v>
      </c>
      <c r="E46" s="182" t="s">
        <v>49</v>
      </c>
      <c r="F46" s="185" t="s">
        <v>183</v>
      </c>
      <c r="G46" s="126" t="s">
        <v>184</v>
      </c>
      <c r="H46" s="60" t="s">
        <v>185</v>
      </c>
      <c r="I46" s="61" t="s">
        <v>87</v>
      </c>
    </row>
    <row r="47" spans="1:9" ht="21" customHeight="1" x14ac:dyDescent="0.15">
      <c r="A47" s="22" t="s">
        <v>0</v>
      </c>
      <c r="B47" s="249">
        <v>16</v>
      </c>
      <c r="C47" s="164">
        <v>2214</v>
      </c>
      <c r="D47" s="163">
        <v>773</v>
      </c>
      <c r="E47" s="165">
        <v>540</v>
      </c>
      <c r="F47" s="174">
        <v>6856</v>
      </c>
      <c r="G47" s="246">
        <v>775</v>
      </c>
      <c r="H47" s="249">
        <v>197</v>
      </c>
      <c r="I47" s="165">
        <v>2337</v>
      </c>
    </row>
    <row r="48" spans="1:9" ht="21" customHeight="1" x14ac:dyDescent="0.15">
      <c r="A48" s="27" t="s">
        <v>1</v>
      </c>
      <c r="B48" s="250">
        <v>59</v>
      </c>
      <c r="C48" s="251">
        <v>24427</v>
      </c>
      <c r="D48" s="252">
        <v>404</v>
      </c>
      <c r="E48" s="253">
        <v>1776</v>
      </c>
      <c r="F48" s="282">
        <v>2021</v>
      </c>
      <c r="G48" s="279">
        <v>5306</v>
      </c>
      <c r="H48" s="250">
        <v>62</v>
      </c>
      <c r="I48" s="253">
        <v>304</v>
      </c>
    </row>
    <row r="49" spans="1:9" ht="21" customHeight="1" x14ac:dyDescent="0.15">
      <c r="A49" s="28" t="s">
        <v>148</v>
      </c>
      <c r="B49" s="256">
        <v>50</v>
      </c>
      <c r="C49" s="255">
        <v>360</v>
      </c>
      <c r="D49" s="247">
        <v>351</v>
      </c>
      <c r="E49" s="256">
        <v>518</v>
      </c>
      <c r="F49" s="257">
        <v>1230</v>
      </c>
      <c r="G49" s="257">
        <v>3027</v>
      </c>
      <c r="H49" s="256">
        <v>27</v>
      </c>
      <c r="I49" s="255">
        <v>790</v>
      </c>
    </row>
    <row r="50" spans="1:9" ht="21" customHeight="1" x14ac:dyDescent="0.15">
      <c r="A50" s="274" t="s">
        <v>204</v>
      </c>
      <c r="B50" s="163"/>
      <c r="C50" s="164">
        <v>5780</v>
      </c>
      <c r="D50" s="163">
        <v>39</v>
      </c>
      <c r="E50" s="165">
        <v>81</v>
      </c>
      <c r="F50" s="174">
        <v>6</v>
      </c>
      <c r="G50" s="246">
        <v>35</v>
      </c>
      <c r="H50" s="174">
        <v>304</v>
      </c>
      <c r="I50" s="165">
        <v>7766</v>
      </c>
    </row>
    <row r="51" spans="1:9" ht="21" customHeight="1" x14ac:dyDescent="0.15">
      <c r="A51" s="8" t="s">
        <v>202</v>
      </c>
      <c r="B51" s="173">
        <f>SUM(B49:B50)</f>
        <v>50</v>
      </c>
      <c r="C51" s="172">
        <f t="shared" ref="C51:I51" si="1">SUM(C49:C50)</f>
        <v>6140</v>
      </c>
      <c r="D51" s="167">
        <f t="shared" si="1"/>
        <v>390</v>
      </c>
      <c r="E51" s="177">
        <f t="shared" si="1"/>
        <v>599</v>
      </c>
      <c r="F51" s="173">
        <f t="shared" si="1"/>
        <v>1236</v>
      </c>
      <c r="G51" s="186">
        <f t="shared" si="1"/>
        <v>3062</v>
      </c>
      <c r="H51" s="173">
        <f t="shared" si="1"/>
        <v>331</v>
      </c>
      <c r="I51" s="177">
        <f t="shared" si="1"/>
        <v>8556</v>
      </c>
    </row>
    <row r="52" spans="1:9" ht="21" customHeight="1" x14ac:dyDescent="0.15">
      <c r="A52" s="22" t="s">
        <v>3</v>
      </c>
      <c r="B52" s="249">
        <v>109</v>
      </c>
      <c r="C52" s="164">
        <v>11895</v>
      </c>
      <c r="D52" s="163">
        <v>568</v>
      </c>
      <c r="E52" s="165">
        <v>1118</v>
      </c>
      <c r="F52" s="174">
        <v>1528</v>
      </c>
      <c r="G52" s="246">
        <v>2749</v>
      </c>
      <c r="H52" s="249">
        <v>177</v>
      </c>
      <c r="I52" s="165">
        <v>825</v>
      </c>
    </row>
    <row r="53" spans="1:9" ht="21" customHeight="1" x14ac:dyDescent="0.15">
      <c r="A53" s="22" t="s">
        <v>133</v>
      </c>
      <c r="B53" s="249">
        <v>30</v>
      </c>
      <c r="C53" s="164">
        <v>4943</v>
      </c>
      <c r="D53" s="163">
        <v>109</v>
      </c>
      <c r="E53" s="165">
        <v>416</v>
      </c>
      <c r="F53" s="174">
        <v>1212</v>
      </c>
      <c r="G53" s="246">
        <v>148</v>
      </c>
      <c r="H53" s="249">
        <v>129</v>
      </c>
      <c r="I53" s="165">
        <v>1356</v>
      </c>
    </row>
    <row r="54" spans="1:9" ht="21" customHeight="1" x14ac:dyDescent="0.15">
      <c r="A54" s="8" t="s">
        <v>156</v>
      </c>
      <c r="B54" s="171">
        <f t="shared" ref="B54:I54" si="2">SUM(B52:B53)</f>
        <v>139</v>
      </c>
      <c r="C54" s="172">
        <f t="shared" si="2"/>
        <v>16838</v>
      </c>
      <c r="D54" s="167">
        <f t="shared" si="2"/>
        <v>677</v>
      </c>
      <c r="E54" s="177">
        <f t="shared" si="2"/>
        <v>1534</v>
      </c>
      <c r="F54" s="173">
        <f t="shared" si="2"/>
        <v>2740</v>
      </c>
      <c r="G54" s="186">
        <f t="shared" si="2"/>
        <v>2897</v>
      </c>
      <c r="H54" s="171">
        <f t="shared" si="2"/>
        <v>306</v>
      </c>
      <c r="I54" s="177">
        <f t="shared" si="2"/>
        <v>2181</v>
      </c>
    </row>
    <row r="55" spans="1:9" ht="21" customHeight="1" x14ac:dyDescent="0.15">
      <c r="A55" s="22" t="s">
        <v>39</v>
      </c>
      <c r="B55" s="249">
        <v>63</v>
      </c>
      <c r="C55" s="164">
        <v>13385</v>
      </c>
      <c r="D55" s="163">
        <v>697</v>
      </c>
      <c r="E55" s="165">
        <v>2351</v>
      </c>
      <c r="F55" s="174">
        <v>3555</v>
      </c>
      <c r="G55" s="246">
        <v>330</v>
      </c>
      <c r="H55" s="249">
        <v>145</v>
      </c>
      <c r="I55" s="165">
        <v>2685</v>
      </c>
    </row>
    <row r="56" spans="1:9" ht="21" customHeight="1" x14ac:dyDescent="0.15">
      <c r="A56" s="22" t="s">
        <v>42</v>
      </c>
      <c r="B56" s="249">
        <v>24</v>
      </c>
      <c r="C56" s="164">
        <v>2330</v>
      </c>
      <c r="D56" s="163">
        <v>187</v>
      </c>
      <c r="E56" s="165">
        <v>274</v>
      </c>
      <c r="F56" s="174">
        <v>393</v>
      </c>
      <c r="G56" s="246">
        <v>34</v>
      </c>
      <c r="H56" s="249">
        <v>34</v>
      </c>
      <c r="I56" s="165">
        <v>911</v>
      </c>
    </row>
    <row r="57" spans="1:9" ht="21" customHeight="1" x14ac:dyDescent="0.15">
      <c r="A57" s="8" t="s">
        <v>157</v>
      </c>
      <c r="B57" s="171">
        <f t="shared" ref="B57:I57" si="3">SUM(B55:B56)</f>
        <v>87</v>
      </c>
      <c r="C57" s="173">
        <f t="shared" si="3"/>
        <v>15715</v>
      </c>
      <c r="D57" s="167">
        <f t="shared" si="3"/>
        <v>884</v>
      </c>
      <c r="E57" s="168">
        <f t="shared" si="3"/>
        <v>2625</v>
      </c>
      <c r="F57" s="173">
        <f t="shared" si="3"/>
        <v>3948</v>
      </c>
      <c r="G57" s="186">
        <f t="shared" si="3"/>
        <v>364</v>
      </c>
      <c r="H57" s="171">
        <f t="shared" si="3"/>
        <v>179</v>
      </c>
      <c r="I57" s="177">
        <f t="shared" si="3"/>
        <v>3596</v>
      </c>
    </row>
    <row r="58" spans="1:9" ht="21" customHeight="1" x14ac:dyDescent="0.15">
      <c r="A58" s="291" t="s">
        <v>206</v>
      </c>
      <c r="B58" s="249">
        <v>30</v>
      </c>
      <c r="C58" s="165">
        <v>9696</v>
      </c>
      <c r="D58" s="163">
        <v>701</v>
      </c>
      <c r="E58" s="165">
        <v>1190</v>
      </c>
      <c r="F58" s="174">
        <v>2207</v>
      </c>
      <c r="G58" s="246">
        <v>1280</v>
      </c>
      <c r="H58" s="306">
        <v>493</v>
      </c>
      <c r="I58" s="307">
        <v>3527</v>
      </c>
    </row>
    <row r="59" spans="1:9" ht="21" customHeight="1" x14ac:dyDescent="0.15">
      <c r="A59" s="22" t="s">
        <v>145</v>
      </c>
      <c r="B59" s="247">
        <v>52</v>
      </c>
      <c r="C59" s="254">
        <v>15598</v>
      </c>
      <c r="D59" s="247">
        <v>183</v>
      </c>
      <c r="E59" s="255">
        <v>709</v>
      </c>
      <c r="F59" s="256">
        <v>6512</v>
      </c>
      <c r="G59" s="257">
        <v>905</v>
      </c>
      <c r="H59" s="258">
        <v>266</v>
      </c>
      <c r="I59" s="255">
        <v>1449</v>
      </c>
    </row>
    <row r="60" spans="1:9" ht="21" customHeight="1" x14ac:dyDescent="0.15">
      <c r="A60" s="22" t="s">
        <v>164</v>
      </c>
      <c r="B60" s="249">
        <v>20</v>
      </c>
      <c r="C60" s="164">
        <v>5640</v>
      </c>
      <c r="D60" s="163">
        <v>316</v>
      </c>
      <c r="E60" s="165">
        <v>401</v>
      </c>
      <c r="F60" s="174">
        <v>2631</v>
      </c>
      <c r="G60" s="246">
        <v>622</v>
      </c>
      <c r="H60" s="249">
        <v>237</v>
      </c>
      <c r="I60" s="165">
        <v>3194</v>
      </c>
    </row>
    <row r="61" spans="1:9" ht="21" customHeight="1" x14ac:dyDescent="0.15">
      <c r="A61" s="22" t="s">
        <v>135</v>
      </c>
      <c r="B61" s="249">
        <v>30</v>
      </c>
      <c r="C61" s="164">
        <v>10720</v>
      </c>
      <c r="D61" s="163">
        <v>103</v>
      </c>
      <c r="E61" s="165">
        <v>216</v>
      </c>
      <c r="F61" s="174">
        <v>798</v>
      </c>
      <c r="G61" s="246">
        <v>559</v>
      </c>
      <c r="H61" s="249">
        <v>167</v>
      </c>
      <c r="I61" s="165">
        <v>688</v>
      </c>
    </row>
    <row r="62" spans="1:9" ht="21" customHeight="1" x14ac:dyDescent="0.15">
      <c r="A62" s="22" t="s">
        <v>134</v>
      </c>
      <c r="B62" s="249">
        <v>14</v>
      </c>
      <c r="C62" s="164">
        <v>5050</v>
      </c>
      <c r="D62" s="163">
        <v>61</v>
      </c>
      <c r="E62" s="165">
        <v>142</v>
      </c>
      <c r="F62" s="174">
        <v>597</v>
      </c>
      <c r="G62" s="246">
        <v>367</v>
      </c>
      <c r="H62" s="249">
        <v>141</v>
      </c>
      <c r="I62" s="165">
        <v>1229</v>
      </c>
    </row>
    <row r="63" spans="1:9" ht="21" customHeight="1" x14ac:dyDescent="0.15">
      <c r="A63" s="22" t="s">
        <v>40</v>
      </c>
      <c r="B63" s="249">
        <v>17</v>
      </c>
      <c r="C63" s="164">
        <v>2357</v>
      </c>
      <c r="D63" s="163">
        <v>57</v>
      </c>
      <c r="E63" s="165">
        <v>24</v>
      </c>
      <c r="F63" s="174">
        <v>338</v>
      </c>
      <c r="G63" s="246">
        <v>169</v>
      </c>
      <c r="H63" s="249">
        <v>129</v>
      </c>
      <c r="I63" s="165">
        <v>515</v>
      </c>
    </row>
    <row r="64" spans="1:9" ht="21" customHeight="1" x14ac:dyDescent="0.15">
      <c r="A64" s="259" t="s">
        <v>155</v>
      </c>
      <c r="B64" s="175">
        <f t="shared" ref="B64:I64" si="4">SUM(B59:B63)</f>
        <v>133</v>
      </c>
      <c r="C64" s="176">
        <f t="shared" si="4"/>
        <v>39365</v>
      </c>
      <c r="D64" s="175">
        <f t="shared" si="4"/>
        <v>720</v>
      </c>
      <c r="E64" s="176">
        <f t="shared" si="4"/>
        <v>1492</v>
      </c>
      <c r="F64" s="187">
        <f t="shared" si="4"/>
        <v>10876</v>
      </c>
      <c r="G64" s="188">
        <f t="shared" si="4"/>
        <v>2622</v>
      </c>
      <c r="H64" s="175">
        <f t="shared" si="4"/>
        <v>940</v>
      </c>
      <c r="I64" s="176">
        <f t="shared" si="4"/>
        <v>7075</v>
      </c>
    </row>
    <row r="65" spans="1:10" ht="21" customHeight="1" x14ac:dyDescent="0.15">
      <c r="A65" s="28" t="s">
        <v>144</v>
      </c>
      <c r="B65" s="258">
        <v>23</v>
      </c>
      <c r="C65" s="254">
        <v>2418</v>
      </c>
      <c r="D65" s="247">
        <v>461</v>
      </c>
      <c r="E65" s="255">
        <v>526</v>
      </c>
      <c r="F65" s="256">
        <v>3283</v>
      </c>
      <c r="G65" s="257">
        <v>994</v>
      </c>
      <c r="H65" s="258">
        <v>156</v>
      </c>
      <c r="I65" s="255">
        <v>1649</v>
      </c>
    </row>
    <row r="66" spans="1:10" ht="21" customHeight="1" x14ac:dyDescent="0.15">
      <c r="A66" s="22" t="s">
        <v>131</v>
      </c>
      <c r="B66" s="249">
        <v>22</v>
      </c>
      <c r="C66" s="165">
        <v>2038</v>
      </c>
      <c r="D66" s="163">
        <v>196</v>
      </c>
      <c r="E66" s="165">
        <v>285</v>
      </c>
      <c r="F66" s="174">
        <v>1165</v>
      </c>
      <c r="G66" s="246">
        <v>100</v>
      </c>
      <c r="H66" s="249">
        <v>48</v>
      </c>
      <c r="I66" s="165">
        <v>459</v>
      </c>
    </row>
    <row r="67" spans="1:10" ht="21" customHeight="1" x14ac:dyDescent="0.15">
      <c r="A67" s="22" t="s">
        <v>132</v>
      </c>
      <c r="B67" s="249">
        <v>5</v>
      </c>
      <c r="C67" s="164">
        <v>206</v>
      </c>
      <c r="D67" s="163">
        <v>225</v>
      </c>
      <c r="E67" s="165">
        <v>347</v>
      </c>
      <c r="F67" s="174">
        <v>543</v>
      </c>
      <c r="G67" s="246">
        <v>111</v>
      </c>
      <c r="H67" s="249">
        <v>13</v>
      </c>
      <c r="I67" s="165">
        <v>63</v>
      </c>
    </row>
    <row r="68" spans="1:10" ht="21" customHeight="1" x14ac:dyDescent="0.15">
      <c r="A68" s="22" t="s">
        <v>136</v>
      </c>
      <c r="B68" s="249">
        <v>14</v>
      </c>
      <c r="C68" s="164">
        <v>1600</v>
      </c>
      <c r="D68" s="163">
        <v>135</v>
      </c>
      <c r="E68" s="165">
        <v>89</v>
      </c>
      <c r="F68" s="174">
        <v>177</v>
      </c>
      <c r="G68" s="246">
        <v>65</v>
      </c>
      <c r="H68" s="249">
        <v>45</v>
      </c>
      <c r="I68" s="165">
        <v>152</v>
      </c>
    </row>
    <row r="69" spans="1:10" ht="21" customHeight="1" x14ac:dyDescent="0.15">
      <c r="A69" s="259" t="s">
        <v>154</v>
      </c>
      <c r="B69" s="167">
        <f t="shared" ref="B69:I69" si="5">SUM(B65:B68)</f>
        <v>64</v>
      </c>
      <c r="C69" s="177">
        <f t="shared" si="5"/>
        <v>6262</v>
      </c>
      <c r="D69" s="171">
        <f t="shared" si="5"/>
        <v>1017</v>
      </c>
      <c r="E69" s="173">
        <f t="shared" si="5"/>
        <v>1247</v>
      </c>
      <c r="F69" s="186">
        <f t="shared" si="5"/>
        <v>5168</v>
      </c>
      <c r="G69" s="173">
        <f t="shared" si="5"/>
        <v>1270</v>
      </c>
      <c r="H69" s="167">
        <f t="shared" si="5"/>
        <v>262</v>
      </c>
      <c r="I69" s="177">
        <f t="shared" si="5"/>
        <v>2323</v>
      </c>
    </row>
    <row r="70" spans="1:10" ht="21" customHeight="1" x14ac:dyDescent="0.15">
      <c r="A70" s="19" t="s">
        <v>4</v>
      </c>
      <c r="B70" s="178">
        <f>+B33+B39+B69+B47+B48+B51+B54+B57+B58+B64</f>
        <v>974</v>
      </c>
      <c r="C70" s="179">
        <f t="shared" ref="C70:I70" si="6">+C33+C39+C69+C47+C48+C51+C54+C57+C58+C64</f>
        <v>148891</v>
      </c>
      <c r="D70" s="178">
        <f t="shared" si="6"/>
        <v>8053</v>
      </c>
      <c r="E70" s="179">
        <f t="shared" si="6"/>
        <v>14890</v>
      </c>
      <c r="F70" s="189">
        <f t="shared" si="6"/>
        <v>65052</v>
      </c>
      <c r="G70" s="189">
        <f t="shared" si="6"/>
        <v>28276</v>
      </c>
      <c r="H70" s="178">
        <f t="shared" si="6"/>
        <v>5159</v>
      </c>
      <c r="I70" s="179">
        <f t="shared" si="6"/>
        <v>61035</v>
      </c>
    </row>
    <row r="71" spans="1:10" ht="21" customHeight="1" x14ac:dyDescent="0.15">
      <c r="A71" s="22" t="s">
        <v>5</v>
      </c>
      <c r="B71" s="260">
        <v>32</v>
      </c>
      <c r="C71" s="261">
        <v>3549</v>
      </c>
      <c r="D71" s="260">
        <v>209</v>
      </c>
      <c r="E71" s="262">
        <v>821</v>
      </c>
      <c r="F71" s="261">
        <v>798</v>
      </c>
      <c r="G71" s="292">
        <v>35</v>
      </c>
      <c r="H71" s="293">
        <v>160</v>
      </c>
      <c r="I71" s="294">
        <v>1715</v>
      </c>
      <c r="J71" s="4"/>
    </row>
    <row r="72" spans="1:10" ht="21" customHeight="1" x14ac:dyDescent="0.15">
      <c r="A72" s="22" t="s">
        <v>6</v>
      </c>
      <c r="B72" s="163">
        <v>35</v>
      </c>
      <c r="C72" s="174">
        <v>4231</v>
      </c>
      <c r="D72" s="163">
        <v>272</v>
      </c>
      <c r="E72" s="174">
        <v>419</v>
      </c>
      <c r="F72" s="166">
        <v>10834</v>
      </c>
      <c r="G72" s="166">
        <v>150</v>
      </c>
      <c r="H72" s="163">
        <v>112</v>
      </c>
      <c r="I72" s="263">
        <v>1669</v>
      </c>
    </row>
    <row r="73" spans="1:10" ht="21" customHeight="1" x14ac:dyDescent="0.15">
      <c r="A73" s="22" t="s">
        <v>7</v>
      </c>
      <c r="B73" s="163">
        <v>46</v>
      </c>
      <c r="C73" s="174">
        <v>4048</v>
      </c>
      <c r="D73" s="163">
        <v>353</v>
      </c>
      <c r="E73" s="263">
        <v>450</v>
      </c>
      <c r="F73" s="174">
        <v>1004</v>
      </c>
      <c r="G73" s="246">
        <v>926</v>
      </c>
      <c r="H73" s="249">
        <v>96</v>
      </c>
      <c r="I73" s="165">
        <v>1431</v>
      </c>
    </row>
    <row r="74" spans="1:10" ht="21" customHeight="1" x14ac:dyDescent="0.15">
      <c r="A74" s="22" t="s">
        <v>8</v>
      </c>
      <c r="B74" s="169">
        <v>12</v>
      </c>
      <c r="C74" s="174">
        <v>2295</v>
      </c>
      <c r="D74" s="163">
        <v>549</v>
      </c>
      <c r="E74" s="263">
        <v>366</v>
      </c>
      <c r="F74" s="174">
        <v>1335</v>
      </c>
      <c r="G74" s="246">
        <v>9</v>
      </c>
      <c r="H74" s="249">
        <v>101</v>
      </c>
      <c r="I74" s="165">
        <v>789</v>
      </c>
    </row>
    <row r="75" spans="1:10" ht="21" customHeight="1" x14ac:dyDescent="0.15">
      <c r="A75" s="264" t="s">
        <v>9</v>
      </c>
      <c r="B75" s="178">
        <f t="shared" ref="B75:I75" si="7">SUM(B71:B74)</f>
        <v>125</v>
      </c>
      <c r="C75" s="179">
        <f t="shared" si="7"/>
        <v>14123</v>
      </c>
      <c r="D75" s="178">
        <f t="shared" si="7"/>
        <v>1383</v>
      </c>
      <c r="E75" s="179">
        <f t="shared" si="7"/>
        <v>2056</v>
      </c>
      <c r="F75" s="189">
        <f t="shared" si="7"/>
        <v>13971</v>
      </c>
      <c r="G75" s="189">
        <f t="shared" si="7"/>
        <v>1120</v>
      </c>
      <c r="H75" s="178">
        <f t="shared" si="7"/>
        <v>469</v>
      </c>
      <c r="I75" s="179">
        <f t="shared" si="7"/>
        <v>5604</v>
      </c>
    </row>
    <row r="76" spans="1:10" ht="21" customHeight="1" x14ac:dyDescent="0.15">
      <c r="A76" s="19" t="s">
        <v>10</v>
      </c>
      <c r="B76" s="178">
        <f t="shared" ref="B76:I76" si="8">B70+B75</f>
        <v>1099</v>
      </c>
      <c r="C76" s="179">
        <f t="shared" si="8"/>
        <v>163014</v>
      </c>
      <c r="D76" s="178">
        <f t="shared" si="8"/>
        <v>9436</v>
      </c>
      <c r="E76" s="179">
        <f t="shared" si="8"/>
        <v>16946</v>
      </c>
      <c r="F76" s="189">
        <f t="shared" si="8"/>
        <v>79023</v>
      </c>
      <c r="G76" s="189">
        <f t="shared" si="8"/>
        <v>29396</v>
      </c>
      <c r="H76" s="178">
        <f t="shared" si="8"/>
        <v>5628</v>
      </c>
      <c r="I76" s="179">
        <f t="shared" si="8"/>
        <v>66639</v>
      </c>
    </row>
    <row r="77" spans="1:10" ht="21" customHeight="1" x14ac:dyDescent="0.15">
      <c r="A77" s="21" t="s">
        <v>11</v>
      </c>
      <c r="B77" s="180">
        <v>25</v>
      </c>
      <c r="C77" s="181">
        <v>3489</v>
      </c>
      <c r="D77" s="180">
        <v>226</v>
      </c>
      <c r="E77" s="265">
        <v>202</v>
      </c>
      <c r="F77" s="181">
        <v>848</v>
      </c>
      <c r="G77" s="189">
        <v>215</v>
      </c>
      <c r="H77" s="180">
        <v>109</v>
      </c>
      <c r="I77" s="265">
        <v>2562</v>
      </c>
    </row>
    <row r="78" spans="1:10" ht="21" customHeight="1" x14ac:dyDescent="0.15">
      <c r="A78" s="19" t="s">
        <v>12</v>
      </c>
      <c r="B78" s="180">
        <f>B76+B77</f>
        <v>1124</v>
      </c>
      <c r="C78" s="181">
        <f t="shared" ref="C78:I78" si="9">C76+C77</f>
        <v>166503</v>
      </c>
      <c r="D78" s="178">
        <f t="shared" si="9"/>
        <v>9662</v>
      </c>
      <c r="E78" s="179">
        <f t="shared" si="9"/>
        <v>17148</v>
      </c>
      <c r="F78" s="178">
        <f t="shared" si="9"/>
        <v>79871</v>
      </c>
      <c r="G78" s="178">
        <f t="shared" si="9"/>
        <v>29611</v>
      </c>
      <c r="H78" s="178">
        <f t="shared" si="9"/>
        <v>5737</v>
      </c>
      <c r="I78" s="179">
        <f t="shared" si="9"/>
        <v>69201</v>
      </c>
    </row>
    <row r="79" spans="1:10" ht="21" customHeight="1" x14ac:dyDescent="0.15">
      <c r="A79" s="19" t="s">
        <v>13</v>
      </c>
      <c r="B79" s="178">
        <f t="shared" ref="B79:I79" si="10">B78+B7</f>
        <v>1351</v>
      </c>
      <c r="C79" s="179">
        <f t="shared" si="10"/>
        <v>170079</v>
      </c>
      <c r="D79" s="178">
        <f t="shared" si="10"/>
        <v>26361</v>
      </c>
      <c r="E79" s="179">
        <f t="shared" si="10"/>
        <v>26198</v>
      </c>
      <c r="F79" s="189">
        <f t="shared" si="10"/>
        <v>147753</v>
      </c>
      <c r="G79" s="189">
        <f t="shared" si="10"/>
        <v>42662</v>
      </c>
      <c r="H79" s="178">
        <f t="shared" si="10"/>
        <v>5778</v>
      </c>
      <c r="I79" s="179">
        <f t="shared" si="10"/>
        <v>70271</v>
      </c>
    </row>
  </sheetData>
  <mergeCells count="19">
    <mergeCell ref="D43:E43"/>
    <mergeCell ref="F43:F45"/>
    <mergeCell ref="C44:C45"/>
    <mergeCell ref="D44:D45"/>
    <mergeCell ref="E44:E45"/>
    <mergeCell ref="B43:C43"/>
    <mergeCell ref="H44:H45"/>
    <mergeCell ref="I44:I45"/>
    <mergeCell ref="H4:H5"/>
    <mergeCell ref="I4:I5"/>
    <mergeCell ref="H43:I43"/>
    <mergeCell ref="A1:I1"/>
    <mergeCell ref="B3:C3"/>
    <mergeCell ref="D3:E3"/>
    <mergeCell ref="H3:I3"/>
    <mergeCell ref="F3:F5"/>
    <mergeCell ref="C4:C5"/>
    <mergeCell ref="D4:D5"/>
    <mergeCell ref="E4:E5"/>
  </mergeCells>
  <phoneticPr fontId="2"/>
  <pageMargins left="0.78740157480314965" right="0.78740157480314965" top="0.55118110236220474" bottom="0.74803149606299213" header="0.31496062992125984" footer="0.31496062992125984"/>
  <pageSetup paperSize="9" scale="99" firstPageNumber="9" orientation="portrait" useFirstPageNumber="1" r:id="rId1"/>
  <headerFooter alignWithMargins="0">
    <oddFooter>&amp;C&amp;"ＭＳ Ｐ明朝,標準"- &amp;P -</oddFooter>
  </headerFooter>
  <rowBreaks count="1" manualBreakCount="1">
    <brk id="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集計表1</vt:lpstr>
      <vt:lpstr>集計表2</vt:lpstr>
      <vt:lpstr>集計表3</vt:lpstr>
      <vt:lpstr>集計表4</vt:lpstr>
      <vt:lpstr>集計表1!Print_Area</vt:lpstr>
      <vt:lpstr>集計表2!Print_Area</vt:lpstr>
      <vt:lpstr>集計表3!Print_Area</vt:lpstr>
      <vt:lpstr>集計表4!Print_Area</vt:lpstr>
    </vt:vector>
  </TitlesOfParts>
  <Company>教育委員会事務局図書館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普及</dc:creator>
  <cp:lastModifiedBy>富山県</cp:lastModifiedBy>
  <cp:lastPrinted>2023-07-28T00:17:49Z</cp:lastPrinted>
  <dcterms:created xsi:type="dcterms:W3CDTF">2002-09-11T02:43:10Z</dcterms:created>
  <dcterms:modified xsi:type="dcterms:W3CDTF">2023-08-03T01:49:06Z</dcterms:modified>
</cp:coreProperties>
</file>