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H:\普及課共有\統計\富山県の公共図書館\R04公共図書館調査（R03年度実績調査）\R04原稿\"/>
    </mc:Choice>
  </mc:AlternateContent>
  <xr:revisionPtr revIDLastSave="0" documentId="13_ncr:1_{55CCCDD0-42FF-4D4D-BD5F-4456C1205BB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集計表1!$A$1:$I$78</definedName>
    <definedName name="_xlnm.Print_Area" localSheetId="1">集計表2!$A$1:$J$79</definedName>
    <definedName name="_xlnm.Print_Area" localSheetId="2">集計表3!$A$1:$AM$87</definedName>
    <definedName name="_xlnm.Print_Area" localSheetId="3">集計表4!$A$1:$I$80</definedName>
    <definedName name="touroku">#REF!</definedName>
  </definedNames>
  <calcPr calcId="191029"/>
</workbook>
</file>

<file path=xl/calcChain.xml><?xml version="1.0" encoding="utf-8"?>
<calcChain xmlns="http://schemas.openxmlformats.org/spreadsheetml/2006/main">
  <c r="Q34" i="17" l="1"/>
  <c r="P9" i="17" l="1"/>
  <c r="AM62" i="17" l="1"/>
  <c r="AL62" i="17"/>
  <c r="AK62" i="17"/>
  <c r="AJ62" i="17"/>
  <c r="AI62" i="17"/>
  <c r="P12" i="17" l="1"/>
  <c r="Q12" i="17"/>
  <c r="B33" i="16"/>
  <c r="H62" i="17"/>
  <c r="I62" i="17"/>
  <c r="P62" i="17"/>
  <c r="Q62" i="17"/>
  <c r="R62" i="17"/>
  <c r="S62" i="17"/>
  <c r="T62" i="17"/>
  <c r="U62" i="17"/>
  <c r="O62" i="17" s="1"/>
  <c r="Z62" i="17"/>
  <c r="F62" i="17" s="1"/>
  <c r="AA62" i="17"/>
  <c r="G62" i="17" s="1"/>
  <c r="G69" i="15"/>
  <c r="F69" i="15"/>
  <c r="E69" i="15"/>
  <c r="D69" i="15"/>
  <c r="B69" i="15"/>
  <c r="I57" i="15"/>
  <c r="H57" i="15"/>
  <c r="I69" i="15" l="1"/>
  <c r="H69" i="15"/>
  <c r="N62" i="17"/>
  <c r="B62" i="17" s="1"/>
  <c r="AH62" i="17" s="1"/>
  <c r="C62" i="17"/>
  <c r="E62" i="17"/>
  <c r="D62" i="17"/>
  <c r="J35" i="17"/>
  <c r="P10" i="17" l="1"/>
  <c r="R54" i="17" l="1"/>
  <c r="I75" i="18" l="1"/>
  <c r="H75" i="18"/>
  <c r="G75" i="18"/>
  <c r="F75" i="18"/>
  <c r="E75" i="18"/>
  <c r="D75" i="18"/>
  <c r="C75" i="18"/>
  <c r="B75" i="18"/>
  <c r="I69" i="18"/>
  <c r="H69" i="18"/>
  <c r="G69" i="18"/>
  <c r="F69" i="18"/>
  <c r="E69" i="18"/>
  <c r="D69" i="18"/>
  <c r="C69" i="18"/>
  <c r="B69" i="18"/>
  <c r="I64" i="18"/>
  <c r="H64" i="18"/>
  <c r="G64" i="18"/>
  <c r="F64" i="18"/>
  <c r="E64" i="18"/>
  <c r="D64" i="18"/>
  <c r="C64" i="18"/>
  <c r="B64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4" i="16"/>
  <c r="I74" i="16"/>
  <c r="H74" i="16"/>
  <c r="G74" i="16"/>
  <c r="F74" i="16"/>
  <c r="E74" i="16"/>
  <c r="D74" i="16"/>
  <c r="C74" i="16"/>
  <c r="B74" i="16"/>
  <c r="J68" i="16"/>
  <c r="I68" i="16"/>
  <c r="F68" i="16"/>
  <c r="E68" i="16"/>
  <c r="D68" i="16"/>
  <c r="C68" i="16"/>
  <c r="B68" i="16"/>
  <c r="J63" i="16"/>
  <c r="I63" i="16"/>
  <c r="F63" i="16"/>
  <c r="E63" i="16"/>
  <c r="D63" i="16"/>
  <c r="C63" i="16"/>
  <c r="B63" i="16"/>
  <c r="J56" i="16"/>
  <c r="I56" i="16"/>
  <c r="F56" i="16"/>
  <c r="E56" i="16"/>
  <c r="D56" i="16"/>
  <c r="C56" i="16"/>
  <c r="B56" i="16"/>
  <c r="J53" i="16"/>
  <c r="I53" i="16"/>
  <c r="H53" i="16"/>
  <c r="H69" i="16" s="1"/>
  <c r="G53" i="16"/>
  <c r="G69" i="16" s="1"/>
  <c r="F53" i="16"/>
  <c r="E53" i="16"/>
  <c r="D53" i="16"/>
  <c r="C53" i="16"/>
  <c r="B53" i="16"/>
  <c r="J50" i="16"/>
  <c r="I50" i="16"/>
  <c r="F50" i="16"/>
  <c r="E50" i="16"/>
  <c r="D50" i="16"/>
  <c r="C50" i="16"/>
  <c r="B50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I76" i="15"/>
  <c r="H76" i="15"/>
  <c r="G74" i="15"/>
  <c r="F74" i="15"/>
  <c r="E74" i="15"/>
  <c r="D74" i="15"/>
  <c r="B74" i="15"/>
  <c r="I73" i="15"/>
  <c r="H73" i="15"/>
  <c r="I72" i="15"/>
  <c r="H72" i="15"/>
  <c r="I71" i="15"/>
  <c r="H71" i="15"/>
  <c r="I70" i="15"/>
  <c r="H70" i="15"/>
  <c r="I68" i="15"/>
  <c r="H68" i="15"/>
  <c r="I63" i="15"/>
  <c r="H63" i="15"/>
  <c r="I56" i="15"/>
  <c r="H56" i="15"/>
  <c r="I53" i="15"/>
  <c r="H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B70" i="18" l="1"/>
  <c r="B76" i="18" s="1"/>
  <c r="B78" i="18" s="1"/>
  <c r="B79" i="18" s="1"/>
  <c r="E70" i="18"/>
  <c r="E76" i="18" s="1"/>
  <c r="E78" i="18" s="1"/>
  <c r="E79" i="18" s="1"/>
  <c r="D69" i="16"/>
  <c r="D75" i="16" s="1"/>
  <c r="D77" i="16" s="1"/>
  <c r="D78" i="16" s="1"/>
  <c r="I70" i="18"/>
  <c r="I76" i="18" s="1"/>
  <c r="I78" i="18" s="1"/>
  <c r="I79" i="18" s="1"/>
  <c r="H70" i="18"/>
  <c r="H76" i="18" s="1"/>
  <c r="H78" i="18" s="1"/>
  <c r="H79" i="18" s="1"/>
  <c r="G70" i="18"/>
  <c r="G76" i="18" s="1"/>
  <c r="G78" i="18" s="1"/>
  <c r="G79" i="18" s="1"/>
  <c r="F70" i="18"/>
  <c r="F76" i="18" s="1"/>
  <c r="F78" i="18" s="1"/>
  <c r="F79" i="18" s="1"/>
  <c r="C70" i="18"/>
  <c r="C76" i="18" s="1"/>
  <c r="C78" i="18" s="1"/>
  <c r="C79" i="18" s="1"/>
  <c r="D70" i="18"/>
  <c r="D76" i="18" s="1"/>
  <c r="D78" i="18" s="1"/>
  <c r="D79" i="18" s="1"/>
  <c r="J69" i="16"/>
  <c r="J75" i="16" s="1"/>
  <c r="J77" i="16" s="1"/>
  <c r="J78" i="16" s="1"/>
  <c r="I69" i="16"/>
  <c r="I75" i="16" s="1"/>
  <c r="I77" i="16" s="1"/>
  <c r="I78" i="16" s="1"/>
  <c r="F69" i="16"/>
  <c r="F75" i="16" s="1"/>
  <c r="F77" i="16" s="1"/>
  <c r="F78" i="16" s="1"/>
  <c r="E69" i="16"/>
  <c r="E75" i="16" s="1"/>
  <c r="E77" i="16" s="1"/>
  <c r="E78" i="16" s="1"/>
  <c r="C69" i="16"/>
  <c r="C75" i="16" s="1"/>
  <c r="C77" i="16" s="1"/>
  <c r="C78" i="16" s="1"/>
  <c r="B69" i="16"/>
  <c r="B75" i="16" s="1"/>
  <c r="B77" i="16" s="1"/>
  <c r="B78" i="16" s="1"/>
  <c r="D75" i="15"/>
  <c r="D77" i="15" s="1"/>
  <c r="D78" i="15" s="1"/>
  <c r="F75" i="15"/>
  <c r="F77" i="15" s="1"/>
  <c r="F78" i="15" s="1"/>
  <c r="B75" i="15"/>
  <c r="B77" i="15" s="1"/>
  <c r="B78" i="15" s="1"/>
  <c r="G75" i="15"/>
  <c r="G77" i="15" s="1"/>
  <c r="E75" i="15"/>
  <c r="E77" i="15" s="1"/>
  <c r="G75" i="16"/>
  <c r="G77" i="16" s="1"/>
  <c r="G78" i="16" s="1"/>
  <c r="H75" i="16"/>
  <c r="H77" i="16" s="1"/>
  <c r="H78" i="16" s="1"/>
  <c r="H74" i="15"/>
  <c r="I74" i="15"/>
  <c r="I75" i="15" l="1"/>
  <c r="H75" i="15"/>
  <c r="G78" i="15"/>
  <c r="I78" i="15" s="1"/>
  <c r="I77" i="15"/>
  <c r="E78" i="15"/>
  <c r="H78" i="15" s="1"/>
  <c r="H77" i="15"/>
  <c r="AK35" i="17" l="1"/>
  <c r="R10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G54" i="17" s="1"/>
  <c r="Z54" i="17"/>
  <c r="F54" i="17" s="1"/>
  <c r="U54" i="17"/>
  <c r="T54" i="17"/>
  <c r="S54" i="17"/>
  <c r="Q54" i="17"/>
  <c r="P54" i="17"/>
  <c r="I54" i="17"/>
  <c r="H54" i="17"/>
  <c r="AK55" i="17"/>
  <c r="AJ55" i="17"/>
  <c r="AI55" i="17"/>
  <c r="H9" i="17"/>
  <c r="I9" i="17"/>
  <c r="Q9" i="17"/>
  <c r="R9" i="17"/>
  <c r="S9" i="17"/>
  <c r="T9" i="17"/>
  <c r="D9" i="17" s="1"/>
  <c r="U9" i="17"/>
  <c r="E9" i="17" s="1"/>
  <c r="Z9" i="17"/>
  <c r="F9" i="17" s="1"/>
  <c r="AA9" i="17"/>
  <c r="G9" i="17" s="1"/>
  <c r="AI9" i="17"/>
  <c r="AJ9" i="17"/>
  <c r="AK9" i="17"/>
  <c r="AL9" i="17"/>
  <c r="AM9" i="17"/>
  <c r="H10" i="17"/>
  <c r="I10" i="17"/>
  <c r="Q10" i="17"/>
  <c r="S10" i="17"/>
  <c r="T10" i="17"/>
  <c r="U10" i="17"/>
  <c r="E10" i="17" s="1"/>
  <c r="Z10" i="17"/>
  <c r="F10" i="17" s="1"/>
  <c r="AA10" i="17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 s="1"/>
  <c r="Z27" i="17"/>
  <c r="F27" i="17" s="1"/>
  <c r="AA27" i="17"/>
  <c r="G27" i="17" s="1"/>
  <c r="H28" i="17"/>
  <c r="I28" i="17"/>
  <c r="P28" i="17"/>
  <c r="Q28" i="17"/>
  <c r="R28" i="17"/>
  <c r="S28" i="17"/>
  <c r="T28" i="17"/>
  <c r="D28" i="17" s="1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 s="1"/>
  <c r="AA33" i="17"/>
  <c r="G33" i="17" s="1"/>
  <c r="H34" i="17"/>
  <c r="I34" i="17"/>
  <c r="P34" i="17"/>
  <c r="R34" i="17"/>
  <c r="S34" i="17"/>
  <c r="T34" i="17"/>
  <c r="D34" i="17" s="1"/>
  <c r="U34" i="17"/>
  <c r="E34" i="17" s="1"/>
  <c r="Z34" i="17"/>
  <c r="AA34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S36" i="17"/>
  <c r="T36" i="17"/>
  <c r="U36" i="17"/>
  <c r="E36" i="17" s="1"/>
  <c r="Z36" i="17"/>
  <c r="F36" i="17" s="1"/>
  <c r="AA36" i="17"/>
  <c r="G36" i="17" s="1"/>
  <c r="H37" i="17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P38" i="17"/>
  <c r="Q38" i="17"/>
  <c r="R38" i="17"/>
  <c r="S38" i="17"/>
  <c r="T38" i="17"/>
  <c r="D38" i="17" s="1"/>
  <c r="U38" i="17"/>
  <c r="E38" i="17" s="1"/>
  <c r="Z38" i="17"/>
  <c r="F38" i="17" s="1"/>
  <c r="AA38" i="17"/>
  <c r="G38" i="17" s="1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P40" i="17"/>
  <c r="Q40" i="17"/>
  <c r="R40" i="17"/>
  <c r="S40" i="17"/>
  <c r="T40" i="17"/>
  <c r="D40" i="17" s="1"/>
  <c r="U40" i="17"/>
  <c r="E40" i="17" s="1"/>
  <c r="Z40" i="17"/>
  <c r="F40" i="17" s="1"/>
  <c r="AA40" i="17"/>
  <c r="G40" i="17" s="1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P53" i="17"/>
  <c r="Q53" i="17"/>
  <c r="Q55" i="17" s="1"/>
  <c r="R53" i="17"/>
  <c r="S53" i="17"/>
  <c r="T53" i="17"/>
  <c r="U53" i="17"/>
  <c r="E53" i="17" s="1"/>
  <c r="Z53" i="17"/>
  <c r="F53" i="17" s="1"/>
  <c r="AA53" i="17"/>
  <c r="G53" i="17" s="1"/>
  <c r="H56" i="17"/>
  <c r="I56" i="17"/>
  <c r="P56" i="17"/>
  <c r="Q56" i="17"/>
  <c r="R56" i="17"/>
  <c r="S56" i="17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S57" i="17"/>
  <c r="T57" i="17"/>
  <c r="D57" i="17" s="1"/>
  <c r="U57" i="17"/>
  <c r="Z57" i="17"/>
  <c r="F57" i="17" s="1"/>
  <c r="AA57" i="17"/>
  <c r="J58" i="17"/>
  <c r="K58" i="17"/>
  <c r="L58" i="17"/>
  <c r="M58" i="17"/>
  <c r="V58" i="17"/>
  <c r="W58" i="17"/>
  <c r="X58" i="17"/>
  <c r="Y58" i="17"/>
  <c r="AB58" i="17"/>
  <c r="AC58" i="17"/>
  <c r="AD58" i="17"/>
  <c r="AE58" i="17"/>
  <c r="AF58" i="17"/>
  <c r="AG58" i="17"/>
  <c r="H59" i="17"/>
  <c r="I59" i="17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Q61" i="17" s="1"/>
  <c r="R60" i="17"/>
  <c r="S60" i="17"/>
  <c r="T60" i="17"/>
  <c r="U60" i="17"/>
  <c r="O60" i="17" s="1"/>
  <c r="C60" i="17" s="1"/>
  <c r="Z60" i="17"/>
  <c r="F60" i="17" s="1"/>
  <c r="AA60" i="17"/>
  <c r="G60" i="17" s="1"/>
  <c r="J61" i="17"/>
  <c r="K61" i="17"/>
  <c r="L61" i="17"/>
  <c r="M61" i="17"/>
  <c r="V61" i="17"/>
  <c r="W61" i="17"/>
  <c r="X61" i="17"/>
  <c r="Y61" i="17"/>
  <c r="AB61" i="17"/>
  <c r="AC61" i="17"/>
  <c r="AD61" i="17"/>
  <c r="AE61" i="17"/>
  <c r="AF61" i="17"/>
  <c r="AG61" i="17"/>
  <c r="AL61" i="17"/>
  <c r="H63" i="17"/>
  <c r="I63" i="17"/>
  <c r="P63" i="17"/>
  <c r="Q63" i="17"/>
  <c r="R63" i="17"/>
  <c r="S63" i="17"/>
  <c r="T63" i="17"/>
  <c r="D63" i="17" s="1"/>
  <c r="U63" i="17"/>
  <c r="Z63" i="17"/>
  <c r="F63" i="17" s="1"/>
  <c r="AA63" i="17"/>
  <c r="H64" i="17"/>
  <c r="I64" i="17"/>
  <c r="P64" i="17"/>
  <c r="Q64" i="17"/>
  <c r="R64" i="17"/>
  <c r="S64" i="17"/>
  <c r="T64" i="17"/>
  <c r="D64" i="17" s="1"/>
  <c r="U64" i="17"/>
  <c r="Z64" i="17"/>
  <c r="F64" i="17" s="1"/>
  <c r="AA64" i="17"/>
  <c r="G64" i="17" s="1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G65" i="17" s="1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J68" i="17"/>
  <c r="K68" i="17"/>
  <c r="L68" i="17"/>
  <c r="M68" i="17"/>
  <c r="V68" i="17"/>
  <c r="W68" i="17"/>
  <c r="X68" i="17"/>
  <c r="Y68" i="17"/>
  <c r="AB68" i="17"/>
  <c r="AC68" i="17"/>
  <c r="AD68" i="17"/>
  <c r="AE68" i="17"/>
  <c r="AF68" i="17"/>
  <c r="AG68" i="17"/>
  <c r="AL68" i="17"/>
  <c r="H69" i="17"/>
  <c r="I69" i="17"/>
  <c r="P69" i="17"/>
  <c r="Q69" i="17"/>
  <c r="R69" i="17"/>
  <c r="S69" i="17"/>
  <c r="T69" i="17"/>
  <c r="D69" i="17" s="1"/>
  <c r="U69" i="17"/>
  <c r="E69" i="17" s="1"/>
  <c r="Z69" i="17"/>
  <c r="F69" i="17" s="1"/>
  <c r="AA69" i="17"/>
  <c r="G69" i="17" s="1"/>
  <c r="H70" i="17"/>
  <c r="I70" i="17"/>
  <c r="P70" i="17"/>
  <c r="Q70" i="17"/>
  <c r="R70" i="17"/>
  <c r="S70" i="17"/>
  <c r="T70" i="17"/>
  <c r="N70" i="17" s="1"/>
  <c r="U70" i="17"/>
  <c r="Z70" i="17"/>
  <c r="F70" i="17" s="1"/>
  <c r="AA70" i="17"/>
  <c r="G70" i="17" s="1"/>
  <c r="H71" i="17"/>
  <c r="I71" i="17"/>
  <c r="P71" i="17"/>
  <c r="Q71" i="17"/>
  <c r="R71" i="17"/>
  <c r="S71" i="17"/>
  <c r="T71" i="17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D72" i="17" s="1"/>
  <c r="U72" i="17"/>
  <c r="Z72" i="17"/>
  <c r="F72" i="17" s="1"/>
  <c r="AA72" i="17"/>
  <c r="G72" i="17" s="1"/>
  <c r="J73" i="17"/>
  <c r="K73" i="17"/>
  <c r="L73" i="17"/>
  <c r="M73" i="17"/>
  <c r="V73" i="17"/>
  <c r="W73" i="17"/>
  <c r="X73" i="17"/>
  <c r="Y73" i="17"/>
  <c r="AB73" i="17"/>
  <c r="AC73" i="17"/>
  <c r="AD73" i="17"/>
  <c r="AE73" i="17"/>
  <c r="AF73" i="17"/>
  <c r="AG73" i="17"/>
  <c r="AL73" i="17"/>
  <c r="H75" i="17"/>
  <c r="I75" i="17"/>
  <c r="P75" i="17"/>
  <c r="Q75" i="17"/>
  <c r="R75" i="17"/>
  <c r="S75" i="17"/>
  <c r="T75" i="17"/>
  <c r="D75" i="17" s="1"/>
  <c r="U75" i="17"/>
  <c r="Z75" i="17"/>
  <c r="F75" i="17" s="1"/>
  <c r="AA75" i="17"/>
  <c r="G75" i="17" s="1"/>
  <c r="AI75" i="17"/>
  <c r="AJ75" i="17"/>
  <c r="AK75" i="17"/>
  <c r="AL75" i="17"/>
  <c r="AM75" i="17"/>
  <c r="H76" i="17"/>
  <c r="I76" i="17"/>
  <c r="P76" i="17"/>
  <c r="Q76" i="17"/>
  <c r="R76" i="17"/>
  <c r="S76" i="17"/>
  <c r="T76" i="17"/>
  <c r="U76" i="17"/>
  <c r="E76" i="17" s="1"/>
  <c r="Z76" i="17"/>
  <c r="F76" i="17" s="1"/>
  <c r="AA76" i="17"/>
  <c r="G76" i="17" s="1"/>
  <c r="AI76" i="17"/>
  <c r="AJ76" i="17"/>
  <c r="AK76" i="17"/>
  <c r="AL76" i="17"/>
  <c r="AM76" i="17"/>
  <c r="H77" i="17"/>
  <c r="I77" i="17"/>
  <c r="P77" i="17"/>
  <c r="Q77" i="17"/>
  <c r="R77" i="17"/>
  <c r="S77" i="17"/>
  <c r="T77" i="17"/>
  <c r="D77" i="17" s="1"/>
  <c r="U77" i="17"/>
  <c r="E77" i="17" s="1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E78" i="17" s="1"/>
  <c r="Z78" i="17"/>
  <c r="AA78" i="17"/>
  <c r="G78" i="17" s="1"/>
  <c r="AI78" i="17"/>
  <c r="AJ78" i="17"/>
  <c r="AK78" i="17"/>
  <c r="AL78" i="17"/>
  <c r="AM78" i="17"/>
  <c r="J79" i="17"/>
  <c r="K79" i="17"/>
  <c r="L79" i="17"/>
  <c r="M79" i="17"/>
  <c r="V79" i="17"/>
  <c r="W79" i="17"/>
  <c r="X79" i="17"/>
  <c r="Y79" i="17"/>
  <c r="AB79" i="17"/>
  <c r="AC79" i="17"/>
  <c r="AD79" i="17"/>
  <c r="AE79" i="17"/>
  <c r="AF79" i="17"/>
  <c r="AG79" i="17"/>
  <c r="H81" i="17"/>
  <c r="I81" i="17"/>
  <c r="P81" i="17"/>
  <c r="Q81" i="17"/>
  <c r="R81" i="17"/>
  <c r="S81" i="17"/>
  <c r="T81" i="17"/>
  <c r="U81" i="17"/>
  <c r="Z81" i="17"/>
  <c r="F81" i="17" s="1"/>
  <c r="AA81" i="17"/>
  <c r="G81" i="17" s="1"/>
  <c r="AI81" i="17"/>
  <c r="AJ81" i="17"/>
  <c r="AK81" i="17"/>
  <c r="AL81" i="17"/>
  <c r="AM81" i="17"/>
  <c r="AI35" i="17"/>
  <c r="AJ35" i="17"/>
  <c r="AI41" i="17"/>
  <c r="AJ41" i="17"/>
  <c r="AK41" i="17"/>
  <c r="AI58" i="17"/>
  <c r="AJ58" i="17"/>
  <c r="AM58" i="17"/>
  <c r="AI61" i="17"/>
  <c r="AJ61" i="17"/>
  <c r="AM61" i="17"/>
  <c r="AI68" i="17"/>
  <c r="AJ68" i="17"/>
  <c r="AK68" i="17"/>
  <c r="AI73" i="17"/>
  <c r="AJ73" i="17"/>
  <c r="AK73" i="17"/>
  <c r="AI79" i="17"/>
  <c r="AJ79" i="17"/>
  <c r="AK79" i="17"/>
  <c r="N64" i="17"/>
  <c r="O38" i="17"/>
  <c r="O32" i="17"/>
  <c r="O27" i="17"/>
  <c r="C27" i="17" s="1"/>
  <c r="O26" i="17"/>
  <c r="C26" i="17" s="1"/>
  <c r="O24" i="17"/>
  <c r="C24" i="17" s="1"/>
  <c r="O22" i="17"/>
  <c r="C22" i="17" s="1"/>
  <c r="O20" i="17"/>
  <c r="C20" i="17" s="1"/>
  <c r="O18" i="17"/>
  <c r="C18" i="17" s="1"/>
  <c r="O16" i="17"/>
  <c r="C16" i="17" s="1"/>
  <c r="O14" i="17"/>
  <c r="C14" i="17" s="1"/>
  <c r="E54" i="17"/>
  <c r="D53" i="17"/>
  <c r="AM55" i="17"/>
  <c r="AL55" i="17"/>
  <c r="O30" i="17"/>
  <c r="C30" i="17" s="1"/>
  <c r="N15" i="17" l="1"/>
  <c r="B15" i="17" s="1"/>
  <c r="O40" i="17"/>
  <c r="N66" i="17"/>
  <c r="N57" i="17"/>
  <c r="B57" i="17" s="1"/>
  <c r="O36" i="17"/>
  <c r="AE74" i="17"/>
  <c r="N53" i="17"/>
  <c r="O57" i="17"/>
  <c r="S55" i="17"/>
  <c r="N33" i="17"/>
  <c r="N19" i="17"/>
  <c r="B19" i="17" s="1"/>
  <c r="N77" i="17"/>
  <c r="B77" i="17" s="1"/>
  <c r="AH77" i="17" s="1"/>
  <c r="AD74" i="17"/>
  <c r="AD80" i="17" s="1"/>
  <c r="AD82" i="17" s="1"/>
  <c r="AD83" i="17" s="1"/>
  <c r="I58" i="17"/>
  <c r="AF74" i="17"/>
  <c r="AB74" i="17"/>
  <c r="M74" i="17"/>
  <c r="AC74" i="17"/>
  <c r="Y74" i="17"/>
  <c r="X74" i="17"/>
  <c r="T68" i="17"/>
  <c r="L74" i="17"/>
  <c r="L80" i="17" s="1"/>
  <c r="L82" i="17" s="1"/>
  <c r="L83" i="17" s="1"/>
  <c r="J74" i="17"/>
  <c r="J80" i="17" s="1"/>
  <c r="J82" i="17" s="1"/>
  <c r="J83" i="17" s="1"/>
  <c r="AG74" i="17"/>
  <c r="AG80" i="17" s="1"/>
  <c r="AG82" i="17" s="1"/>
  <c r="AG83" i="17" s="1"/>
  <c r="W74" i="17"/>
  <c r="W80" i="17" s="1"/>
  <c r="W82" i="17" s="1"/>
  <c r="W83" i="17" s="1"/>
  <c r="V74" i="17"/>
  <c r="V80" i="17" s="1"/>
  <c r="V82" i="17" s="1"/>
  <c r="V83" i="17" s="1"/>
  <c r="K74" i="17"/>
  <c r="K80" i="17" s="1"/>
  <c r="K82" i="17" s="1"/>
  <c r="K83" i="17" s="1"/>
  <c r="D51" i="17"/>
  <c r="N25" i="17"/>
  <c r="B25" i="17" s="1"/>
  <c r="N18" i="17"/>
  <c r="B18" i="17" s="1"/>
  <c r="N14" i="17"/>
  <c r="B14" i="17" s="1"/>
  <c r="O9" i="17"/>
  <c r="N38" i="17"/>
  <c r="P58" i="17"/>
  <c r="N21" i="17"/>
  <c r="B21" i="17" s="1"/>
  <c r="N17" i="17"/>
  <c r="B17" i="17" s="1"/>
  <c r="N13" i="17"/>
  <c r="B13" i="17" s="1"/>
  <c r="N30" i="17"/>
  <c r="N40" i="17"/>
  <c r="B40" i="17" s="1"/>
  <c r="O77" i="17"/>
  <c r="N37" i="17"/>
  <c r="B37" i="17" s="1"/>
  <c r="N28" i="17"/>
  <c r="B28" i="17" s="1"/>
  <c r="N20" i="17"/>
  <c r="B20" i="17" s="1"/>
  <c r="N16" i="17"/>
  <c r="B16" i="17" s="1"/>
  <c r="Z35" i="17"/>
  <c r="N31" i="17"/>
  <c r="Q58" i="17"/>
  <c r="N71" i="17"/>
  <c r="B71" i="17" s="1"/>
  <c r="I61" i="17"/>
  <c r="R41" i="17"/>
  <c r="O54" i="17"/>
  <c r="C54" i="17" s="1"/>
  <c r="O64" i="17"/>
  <c r="C64" i="17" s="1"/>
  <c r="F58" i="17"/>
  <c r="R58" i="17"/>
  <c r="C40" i="17"/>
  <c r="C38" i="17"/>
  <c r="T79" i="17"/>
  <c r="D71" i="17"/>
  <c r="S58" i="17"/>
  <c r="T55" i="17"/>
  <c r="R79" i="17"/>
  <c r="H61" i="17"/>
  <c r="H41" i="17"/>
  <c r="N75" i="17"/>
  <c r="B75" i="17" s="1"/>
  <c r="AH75" i="17" s="1"/>
  <c r="N72" i="17"/>
  <c r="B72" i="17" s="1"/>
  <c r="N51" i="17"/>
  <c r="O10" i="17"/>
  <c r="C10" i="17" s="1"/>
  <c r="C9" i="17"/>
  <c r="N9" i="17"/>
  <c r="B9" i="17" s="1"/>
  <c r="AH9" i="17" s="1"/>
  <c r="O29" i="17"/>
  <c r="C29" i="17" s="1"/>
  <c r="O53" i="17"/>
  <c r="C53" i="17" s="1"/>
  <c r="T61" i="17"/>
  <c r="F55" i="17"/>
  <c r="P68" i="17"/>
  <c r="U73" i="17"/>
  <c r="S73" i="17"/>
  <c r="N29" i="17"/>
  <c r="B29" i="17" s="1"/>
  <c r="N32" i="17"/>
  <c r="C36" i="17"/>
  <c r="E55" i="17"/>
  <c r="AK58" i="17"/>
  <c r="AK61" i="17"/>
  <c r="O71" i="17"/>
  <c r="C71" i="17" s="1"/>
  <c r="B70" i="17"/>
  <c r="E75" i="17"/>
  <c r="E79" i="17" s="1"/>
  <c r="O75" i="17"/>
  <c r="C75" i="17" s="1"/>
  <c r="H73" i="17"/>
  <c r="E52" i="17"/>
  <c r="O52" i="17"/>
  <c r="C52" i="17" s="1"/>
  <c r="Q41" i="17"/>
  <c r="AA41" i="17"/>
  <c r="F41" i="17"/>
  <c r="F34" i="17"/>
  <c r="F35" i="17" s="1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79" i="17"/>
  <c r="G79" i="17"/>
  <c r="E65" i="17"/>
  <c r="O65" i="17"/>
  <c r="C65" i="17" s="1"/>
  <c r="E63" i="17"/>
  <c r="O63" i="17"/>
  <c r="C63" i="17" s="1"/>
  <c r="Z61" i="17"/>
  <c r="R61" i="17"/>
  <c r="Z58" i="17"/>
  <c r="E56" i="17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P79" i="17"/>
  <c r="Q73" i="17"/>
  <c r="I73" i="17"/>
  <c r="R68" i="17"/>
  <c r="F68" i="17"/>
  <c r="S68" i="17"/>
  <c r="Q68" i="17"/>
  <c r="S61" i="17"/>
  <c r="P61" i="17"/>
  <c r="Z55" i="17"/>
  <c r="R55" i="17"/>
  <c r="P55" i="17"/>
  <c r="H55" i="17"/>
  <c r="I35" i="17"/>
  <c r="E81" i="17"/>
  <c r="O81" i="17"/>
  <c r="C81" i="17" s="1"/>
  <c r="E70" i="17"/>
  <c r="O70" i="17"/>
  <c r="C70" i="17" s="1"/>
  <c r="B66" i="17"/>
  <c r="B64" i="17"/>
  <c r="D68" i="17"/>
  <c r="E60" i="17"/>
  <c r="U61" i="17"/>
  <c r="G59" i="17"/>
  <c r="G61" i="17" s="1"/>
  <c r="AA61" i="17"/>
  <c r="E61" i="17"/>
  <c r="D39" i="17"/>
  <c r="N39" i="17"/>
  <c r="B39" i="17" s="1"/>
  <c r="S41" i="17"/>
  <c r="G37" i="17"/>
  <c r="G41" i="17" s="1"/>
  <c r="O37" i="17"/>
  <c r="D36" i="17"/>
  <c r="N36" i="17"/>
  <c r="B36" i="17" s="1"/>
  <c r="P41" i="17"/>
  <c r="B53" i="17"/>
  <c r="O69" i="17"/>
  <c r="Z41" i="17"/>
  <c r="O59" i="17"/>
  <c r="N63" i="17"/>
  <c r="B63" i="17" s="1"/>
  <c r="N65" i="17"/>
  <c r="B65" i="17" s="1"/>
  <c r="O78" i="17"/>
  <c r="C78" i="17" s="1"/>
  <c r="C77" i="17"/>
  <c r="AA79" i="17"/>
  <c r="N67" i="17"/>
  <c r="B67" i="17" s="1"/>
  <c r="D81" i="17"/>
  <c r="N81" i="17"/>
  <c r="B81" i="17" s="1"/>
  <c r="AH81" i="17" s="1"/>
  <c r="F78" i="17"/>
  <c r="F79" i="17" s="1"/>
  <c r="Z79" i="17"/>
  <c r="D78" i="17"/>
  <c r="N78" i="17"/>
  <c r="B78" i="17" s="1"/>
  <c r="AH78" i="17" s="1"/>
  <c r="D76" i="17"/>
  <c r="N76" i="17"/>
  <c r="B76" i="17" s="1"/>
  <c r="Q79" i="17"/>
  <c r="AF80" i="17"/>
  <c r="AF82" i="17" s="1"/>
  <c r="AF83" i="17" s="1"/>
  <c r="AB80" i="17"/>
  <c r="AB82" i="17" s="1"/>
  <c r="AB83" i="17" s="1"/>
  <c r="E72" i="17"/>
  <c r="O72" i="17"/>
  <c r="C72" i="17" s="1"/>
  <c r="D70" i="17"/>
  <c r="T73" i="17"/>
  <c r="R73" i="17"/>
  <c r="P73" i="17"/>
  <c r="Z68" i="17"/>
  <c r="E67" i="17"/>
  <c r="O67" i="17"/>
  <c r="C67" i="17" s="1"/>
  <c r="E66" i="17"/>
  <c r="O66" i="17"/>
  <c r="C66" i="17" s="1"/>
  <c r="E64" i="17"/>
  <c r="U68" i="17"/>
  <c r="G63" i="17"/>
  <c r="G68" i="17" s="1"/>
  <c r="AA68" i="17"/>
  <c r="D60" i="17"/>
  <c r="D61" i="17" s="1"/>
  <c r="N60" i="17"/>
  <c r="B60" i="17" s="1"/>
  <c r="F59" i="17"/>
  <c r="F61" i="17" s="1"/>
  <c r="N59" i="17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N26" i="17"/>
  <c r="B26" i="17" s="1"/>
  <c r="D26" i="17"/>
  <c r="G10" i="17"/>
  <c r="AA35" i="17"/>
  <c r="D10" i="17"/>
  <c r="N10" i="17"/>
  <c r="B10" i="17" s="1"/>
  <c r="H79" i="17"/>
  <c r="S79" i="17"/>
  <c r="AE80" i="17"/>
  <c r="AE82" i="17" s="1"/>
  <c r="AE83" i="17" s="1"/>
  <c r="AC80" i="17"/>
  <c r="AC82" i="17" s="1"/>
  <c r="AC83" i="17" s="1"/>
  <c r="M80" i="17"/>
  <c r="M82" i="17" s="1"/>
  <c r="M83" i="17" s="1"/>
  <c r="G73" i="17"/>
  <c r="I68" i="17"/>
  <c r="H68" i="17"/>
  <c r="H58" i="17"/>
  <c r="AA55" i="17"/>
  <c r="U55" i="17"/>
  <c r="D27" i="17"/>
  <c r="N27" i="17"/>
  <c r="B27" i="17" s="1"/>
  <c r="Q35" i="17"/>
  <c r="AL74" i="17"/>
  <c r="U79" i="17"/>
  <c r="AM73" i="17"/>
  <c r="AA73" i="17"/>
  <c r="S35" i="17"/>
  <c r="R35" i="17"/>
  <c r="N22" i="17"/>
  <c r="B22" i="17" s="1"/>
  <c r="P35" i="17"/>
  <c r="AM35" i="17"/>
  <c r="U35" i="17"/>
  <c r="O12" i="17"/>
  <c r="T35" i="17"/>
  <c r="N11" i="17"/>
  <c r="B11" i="17" s="1"/>
  <c r="U41" i="17"/>
  <c r="T41" i="17"/>
  <c r="AM41" i="17"/>
  <c r="F73" i="17"/>
  <c r="X80" i="17"/>
  <c r="X82" i="17" s="1"/>
  <c r="X83" i="17" s="1"/>
  <c r="Z73" i="17"/>
  <c r="Z74" i="17" s="1"/>
  <c r="Y80" i="17"/>
  <c r="Y82" i="17" s="1"/>
  <c r="Y83" i="17" s="1"/>
  <c r="N69" i="17"/>
  <c r="AM68" i="17"/>
  <c r="AI74" i="17"/>
  <c r="AJ74" i="17"/>
  <c r="AL58" i="17"/>
  <c r="N56" i="17"/>
  <c r="N58" i="17" s="1"/>
  <c r="AL80" i="17"/>
  <c r="AM79" i="17"/>
  <c r="O76" i="17"/>
  <c r="AL79" i="17"/>
  <c r="AA74" i="17" l="1"/>
  <c r="N61" i="17"/>
  <c r="S74" i="17"/>
  <c r="S80" i="17" s="1"/>
  <c r="S82" i="17" s="1"/>
  <c r="S83" i="17" s="1"/>
  <c r="D73" i="17"/>
  <c r="R74" i="17"/>
  <c r="R80" i="17" s="1"/>
  <c r="R82" i="17" s="1"/>
  <c r="R83" i="17" s="1"/>
  <c r="F74" i="17"/>
  <c r="U74" i="17"/>
  <c r="U80" i="17" s="1"/>
  <c r="U82" i="17" s="1"/>
  <c r="U83" i="17" s="1"/>
  <c r="Q74" i="17"/>
  <c r="Q80" i="17" s="1"/>
  <c r="Q82" i="17" s="1"/>
  <c r="Q83" i="17" s="1"/>
  <c r="T74" i="17"/>
  <c r="T80" i="17" s="1"/>
  <c r="T82" i="17" s="1"/>
  <c r="T83" i="17" s="1"/>
  <c r="I74" i="17"/>
  <c r="I80" i="17" s="1"/>
  <c r="I82" i="17" s="1"/>
  <c r="I83" i="17" s="1"/>
  <c r="H74" i="17"/>
  <c r="H80" i="17" s="1"/>
  <c r="H82" i="17" s="1"/>
  <c r="H83" i="17" s="1"/>
  <c r="P74" i="17"/>
  <c r="P80" i="17" s="1"/>
  <c r="P82" i="17" s="1"/>
  <c r="P83" i="17" s="1"/>
  <c r="B51" i="17"/>
  <c r="AH51" i="17" s="1"/>
  <c r="O55" i="17"/>
  <c r="E68" i="17"/>
  <c r="B56" i="17"/>
  <c r="B58" i="17" s="1"/>
  <c r="AH58" i="17" s="1"/>
  <c r="E35" i="17"/>
  <c r="E58" i="17"/>
  <c r="AA80" i="17"/>
  <c r="AA82" i="17" s="1"/>
  <c r="AA83" i="17" s="1"/>
  <c r="D41" i="17"/>
  <c r="F80" i="17"/>
  <c r="F82" i="17" s="1"/>
  <c r="F83" i="17" s="1"/>
  <c r="C55" i="17"/>
  <c r="AM74" i="17"/>
  <c r="D79" i="17"/>
  <c r="B79" i="17"/>
  <c r="AH79" i="17" s="1"/>
  <c r="AH76" i="17"/>
  <c r="N79" i="17"/>
  <c r="B68" i="17"/>
  <c r="AH68" i="17" s="1"/>
  <c r="D35" i="17"/>
  <c r="B41" i="17"/>
  <c r="AH41" i="17" s="1"/>
  <c r="B59" i="17"/>
  <c r="B61" i="17" s="1"/>
  <c r="AH61" i="17" s="1"/>
  <c r="O68" i="17"/>
  <c r="E73" i="17"/>
  <c r="N68" i="17"/>
  <c r="Z80" i="17"/>
  <c r="Z82" i="17" s="1"/>
  <c r="Z83" i="17" s="1"/>
  <c r="B54" i="17"/>
  <c r="B55" i="17" s="1"/>
  <c r="AH55" i="17" s="1"/>
  <c r="N55" i="17"/>
  <c r="O58" i="17"/>
  <c r="C56" i="17"/>
  <c r="C58" i="17" s="1"/>
  <c r="B35" i="17"/>
  <c r="AH35" i="17" s="1"/>
  <c r="G35" i="17"/>
  <c r="O61" i="17"/>
  <c r="C59" i="17"/>
  <c r="C61" i="17" s="1"/>
  <c r="C69" i="17"/>
  <c r="C73" i="17" s="1"/>
  <c r="O73" i="17"/>
  <c r="N41" i="17"/>
  <c r="C37" i="17"/>
  <c r="C41" i="17" s="1"/>
  <c r="O41" i="17"/>
  <c r="N35" i="17"/>
  <c r="O35" i="17"/>
  <c r="C12" i="17"/>
  <c r="C35" i="17" s="1"/>
  <c r="N73" i="17"/>
  <c r="B69" i="17"/>
  <c r="B73" i="17" s="1"/>
  <c r="AH73" i="17" s="1"/>
  <c r="C68" i="17"/>
  <c r="AI80" i="17"/>
  <c r="AL82" i="17"/>
  <c r="AJ80" i="17"/>
  <c r="AK74" i="17"/>
  <c r="O79" i="17"/>
  <c r="C76" i="17"/>
  <c r="C79" i="17" s="1"/>
  <c r="G74" i="17" l="1"/>
  <c r="G80" i="17" s="1"/>
  <c r="G82" i="17" s="1"/>
  <c r="G83" i="17" s="1"/>
  <c r="E74" i="17"/>
  <c r="E80" i="17" s="1"/>
  <c r="E82" i="17" s="1"/>
  <c r="E83" i="17" s="1"/>
  <c r="C74" i="17"/>
  <c r="C80" i="17" s="1"/>
  <c r="C82" i="17" s="1"/>
  <c r="C83" i="17" s="1"/>
  <c r="N74" i="17"/>
  <c r="N80" i="17" s="1"/>
  <c r="N82" i="17" s="1"/>
  <c r="N83" i="17" s="1"/>
  <c r="O74" i="17"/>
  <c r="O80" i="17" s="1"/>
  <c r="O82" i="17" s="1"/>
  <c r="O83" i="17" s="1"/>
  <c r="D74" i="17"/>
  <c r="D80" i="17" s="1"/>
  <c r="D82" i="17" s="1"/>
  <c r="D83" i="17" s="1"/>
  <c r="B74" i="17"/>
  <c r="AH74" i="17" s="1"/>
  <c r="AI82" i="17"/>
  <c r="AK80" i="17"/>
  <c r="AM80" i="17"/>
  <c r="AL83" i="17"/>
  <c r="AJ83" i="17"/>
  <c r="AJ82" i="17"/>
  <c r="B80" i="17" l="1"/>
  <c r="B82" i="17" s="1"/>
  <c r="B83" i="17" s="1"/>
  <c r="AH83" i="17" s="1"/>
  <c r="AI83" i="17"/>
  <c r="AK82" i="17"/>
  <c r="AM82" i="17"/>
  <c r="AH82" i="17" l="1"/>
  <c r="AH80" i="17"/>
  <c r="AK83" i="17"/>
  <c r="AM83" i="17"/>
</calcChain>
</file>

<file path=xl/sharedStrings.xml><?xml version="1.0" encoding="utf-8"?>
<sst xmlns="http://schemas.openxmlformats.org/spreadsheetml/2006/main" count="576" uniqueCount="211">
  <si>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</si>
  <si>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</si>
  <si>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</si>
  <si>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</si>
  <si>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</si>
  <si>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</si>
  <si>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</si>
  <si>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</si>
  <si>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</si>
  <si>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</si>
  <si>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</si>
  <si>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</si>
  <si>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</si>
  <si>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</si>
  <si>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</si>
  <si>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</si>
  <si>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</si>
  <si>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</si>
  <si>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</si>
  <si>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</si>
  <si>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</si>
  <si>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</si>
  <si>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</si>
  <si>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</si>
  <si>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</si>
  <si>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</si>
  <si>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</si>
  <si>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</si>
  <si>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</si>
  <si>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</si>
  <si>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</si>
  <si>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</si>
  <si>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</si>
  <si>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</si>
  <si>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</si>
  <si>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</si>
  <si>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</si>
  <si>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</si>
  <si>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</si>
  <si>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</si>
  <si>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</si>
  <si>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</si>
  <si>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</si>
  <si>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</si>
  <si>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</si>
  <si>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</si>
  <si>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</si>
  <si>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</si>
  <si>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</si>
  <si>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</si>
  <si>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</si>
  <si>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</si>
  <si>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</si>
  <si>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</si>
  <si>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</si>
  <si>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</si>
  <si>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</si>
  <si>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</si>
  <si>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</si>
  <si>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</si>
  <si>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</si>
  <si>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</si>
  <si>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</si>
  <si>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</si>
  <si>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</si>
  <si>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</si>
  <si>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</si>
  <si>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</si>
  <si>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</si>
  <si>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</si>
  <si>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</si>
  <si>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</si>
  <si>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</si>
  <si>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</si>
  <si>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</si>
  <si>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</si>
  <si>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</si>
  <si>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</si>
  <si>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</si>
  <si>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</si>
  <si>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</si>
  <si>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</si>
  <si>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</si>
  <si>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</si>
  <si>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</si>
  <si>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</si>
  <si>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</si>
  <si>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</si>
  <si>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</si>
  <si>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</si>
  <si>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</si>
  <si>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</si>
  <si>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</si>
  <si>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</si>
  <si>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</si>
  <si>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</si>
  <si>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</si>
  <si>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</si>
  <si>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</si>
  <si>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</si>
  <si>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</si>
  <si>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</si>
  <si>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</si>
  <si>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</si>
  <si>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</si>
  <si>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</si>
  <si>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</si>
  <si>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</si>
  <si>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</si>
  <si>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</si>
  <si>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</si>
  <si>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</si>
  <si>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</si>
  <si>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</si>
  <si>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</si>
  <si>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</si>
  <si>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</si>
  <si>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</si>
  <si>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</si>
  <si>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</si>
  <si>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</si>
  <si>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</si>
  <si>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</si>
  <si>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</si>
  <si>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</si>
  <si>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</si>
  <si>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</si>
  <si>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</si>
  <si>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</si>
  <si>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</si>
  <si>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</si>
  <si>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</si>
  <si>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</si>
  <si>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</si>
  <si>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</si>
  <si>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</si>
  <si>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</si>
  <si>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</si>
  <si>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</si>
  <si>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</si>
  <si>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</si>
  <si>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</si>
  <si>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</si>
  <si>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</si>
  <si>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</si>
  <si>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</si>
  <si>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</si>
  <si>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</si>
  <si>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</si>
  <si>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</si>
  <si>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</si>
  <si>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</si>
  <si>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</si>
  <si>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</si>
  <si>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</si>
  <si>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</si>
  <si>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</si>
  <si>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</si>
  <si>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</si>
  <si>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</si>
  <si>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</si>
  <si>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</si>
  <si>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</si>
  <si>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</si>
  <si>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</si>
  <si>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</si>
  <si>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</si>
  <si>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</si>
  <si>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</si>
  <si>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</si>
  <si>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</si>
  <si>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</si>
  <si>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</si>
  <si>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</si>
  <si>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</si>
  <si>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</si>
  <si>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</si>
  <si>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</si>
  <si>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</si>
  <si>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</si>
  <si>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</si>
  <si>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</si>
  <si>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</si>
  <si>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</si>
  <si>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</si>
  <si>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</si>
  <si>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</si>
  <si>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</si>
  <si>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</si>
  <si>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</si>
  <si>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</si>
  <si>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</si>
  <si>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</si>
  <si>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</si>
  <si>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</si>
  <si>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</si>
  <si>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</si>
  <si>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</si>
  <si>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</si>
  <si>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</si>
  <si>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</si>
  <si>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</si>
  <si>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</si>
  <si>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</si>
  <si>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</si>
  <si>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</si>
  <si>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 xml:space="preserve"> 小 矢 部</t>
    <phoneticPr fontId="2"/>
  </si>
  <si>
    <t>会計年度任用職員等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phoneticPr fontId="2"/>
  </si>
  <si>
    <t>令和４年度予算</t>
    <rPh sb="0" eb="2">
      <t>レイワ</t>
    </rPh>
    <rPh sb="3" eb="5">
      <t>ネンド</t>
    </rPh>
    <rPh sb="4" eb="5">
      <t>ド</t>
    </rPh>
    <phoneticPr fontId="2"/>
  </si>
  <si>
    <t xml:space="preserve">※奉仕人口・人口密度は、富山県人口移動調査による令和３年１０月１日推計値
　（『富山県の人口　令和３年』による）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レイワ</t>
    </rPh>
    <rPh sb="27" eb="28">
      <t>ネン</t>
    </rPh>
    <rPh sb="30" eb="31">
      <t>ガツ</t>
    </rPh>
    <rPh sb="32" eb="33">
      <t>ヒ</t>
    </rPh>
    <rPh sb="33" eb="36">
      <t>スイケイチ</t>
    </rPh>
    <rPh sb="40" eb="43">
      <t>トヤマケン</t>
    </rPh>
    <rPh sb="44" eb="46">
      <t>ジンコウ</t>
    </rPh>
    <rPh sb="47" eb="49">
      <t>レイワ</t>
    </rPh>
    <rPh sb="50" eb="51">
      <t>ネン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</si>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</sst>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8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 shrinkToFit="1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82" fontId="5" fillId="0" borderId="10" xfId="0" applyNumberFormat="1" applyFont="1" applyFill="1" applyBorder="1" applyAlignment="1" applyProtection="1">
      <alignment vertical="center"/>
      <protection locked="0"/>
    </xf>
    <xf numFmtId="182" fontId="5" fillId="0" borderId="54" xfId="0" applyNumberFormat="1" applyFont="1" applyFill="1" applyBorder="1" applyAlignment="1" applyProtection="1">
      <alignment vertical="center"/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locked="0"/>
    </xf>
    <xf numFmtId="3" fontId="11" fillId="0" borderId="8" xfId="0" applyNumberFormat="1" applyFont="1" applyFill="1" applyBorder="1" applyAlignment="1" applyProtection="1">
      <alignment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83</xdr:row>
      <xdr:rowOff>111125</xdr:rowOff>
    </xdr:from>
    <xdr:to>
      <xdr:col>32</xdr:col>
      <xdr:colOff>148167</xdr:colOff>
      <xdr:row>86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3500" y="21370925"/>
          <a:ext cx="12590992" cy="5365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「職員」「正規職員」は、任期の定めのない常勤職員、任期付職員、再任用職員、および臨時的任用職員。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「職員」「会計年度任用職員等」の常勤、非常勤の別は、右による。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>
          <a:extLst>
            <a:ext uri="{FF2B5EF4-FFF2-40B4-BE49-F238E27FC236}">
              <a16:creationId xmlns:a16="http://schemas.microsoft.com/office/drawing/2014/main" id="{00000000-0008-0000-0300-0000CA4A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zoomScaleNormal="100" zoomScaleSheetLayoutView="100" workbookViewId="0">
      <pane ySplit="6" topLeftCell="A7" activePane="bottomLeft" state="frozen"/>
      <selection pane="bottomLeft" sqref="A1:I1"/>
    </sheetView>
  </sheetViews>
  <sheetFormatPr defaultRowHeight="13.5" x14ac:dyDescent="0.15"/>
  <cols>
    <col min="1" max="1" width="13.625" style="31" customWidth="1"/>
    <col min="2" max="9" width="9.125" style="31" customWidth="1"/>
    <col min="10" max="16384" width="9" style="31"/>
  </cols>
  <sheetData>
    <row r="1" spans="1:9" ht="24" customHeight="1" x14ac:dyDescent="0.15">
      <c r="A1" s="354" t="s">
        <v>171</v>
      </c>
      <c r="B1" s="354"/>
      <c r="C1" s="354"/>
      <c r="D1" s="354"/>
      <c r="E1" s="354"/>
      <c r="F1" s="354"/>
      <c r="G1" s="354"/>
      <c r="H1" s="354"/>
      <c r="I1" s="354"/>
    </row>
    <row r="2" spans="1:9" ht="14.1" customHeight="1" x14ac:dyDescent="0.15">
      <c r="A2" s="35"/>
      <c r="B2" s="35"/>
      <c r="C2" s="36"/>
      <c r="D2" s="35"/>
      <c r="E2" s="35"/>
      <c r="F2" s="35"/>
      <c r="G2" s="35"/>
      <c r="H2" s="35"/>
      <c r="I2" s="35"/>
    </row>
    <row r="3" spans="1:9" x14ac:dyDescent="0.15">
      <c r="A3" s="37"/>
      <c r="B3" s="37" t="s">
        <v>167</v>
      </c>
      <c r="C3" s="332" t="s">
        <v>168</v>
      </c>
      <c r="D3" s="355" t="s">
        <v>208</v>
      </c>
      <c r="E3" s="356"/>
      <c r="F3" s="356"/>
      <c r="G3" s="357"/>
      <c r="H3" s="355" t="s">
        <v>14</v>
      </c>
      <c r="I3" s="357"/>
    </row>
    <row r="4" spans="1:9" x14ac:dyDescent="0.15">
      <c r="A4" s="156" t="s">
        <v>15</v>
      </c>
      <c r="B4" s="38"/>
      <c r="C4" s="333" t="s">
        <v>169</v>
      </c>
      <c r="D4" s="71" t="s">
        <v>175</v>
      </c>
      <c r="E4" s="124" t="s">
        <v>170</v>
      </c>
      <c r="F4" s="352" t="s">
        <v>37</v>
      </c>
      <c r="G4" s="350" t="s">
        <v>38</v>
      </c>
      <c r="H4" s="348" t="s">
        <v>36</v>
      </c>
      <c r="I4" s="350" t="s">
        <v>38</v>
      </c>
    </row>
    <row r="5" spans="1:9" x14ac:dyDescent="0.15">
      <c r="A5" s="22"/>
      <c r="B5" s="38"/>
      <c r="C5" s="334"/>
      <c r="D5" s="70" t="s">
        <v>181</v>
      </c>
      <c r="E5" s="125" t="s">
        <v>181</v>
      </c>
      <c r="F5" s="353"/>
      <c r="G5" s="351"/>
      <c r="H5" s="349"/>
      <c r="I5" s="351"/>
    </row>
    <row r="6" spans="1:9" x14ac:dyDescent="0.15">
      <c r="A6" s="23"/>
      <c r="B6" s="39" t="s">
        <v>166</v>
      </c>
      <c r="C6" s="335" t="s">
        <v>87</v>
      </c>
      <c r="D6" s="61" t="s">
        <v>177</v>
      </c>
      <c r="E6" s="130" t="s">
        <v>178</v>
      </c>
      <c r="F6" s="130" t="s">
        <v>178</v>
      </c>
      <c r="G6" s="62" t="s">
        <v>178</v>
      </c>
      <c r="H6" s="61" t="s">
        <v>176</v>
      </c>
      <c r="I6" s="62" t="s">
        <v>176</v>
      </c>
    </row>
    <row r="7" spans="1:9" ht="21" customHeight="1" x14ac:dyDescent="0.15">
      <c r="A7" s="26" t="s">
        <v>20</v>
      </c>
      <c r="B7" s="297">
        <v>1025409</v>
      </c>
      <c r="C7" s="336">
        <v>241.41244108354499</v>
      </c>
      <c r="D7" s="313">
        <v>63331</v>
      </c>
      <c r="E7" s="314">
        <v>200039</v>
      </c>
      <c r="F7" s="314">
        <v>41562</v>
      </c>
      <c r="G7" s="315">
        <v>35200</v>
      </c>
      <c r="H7" s="298">
        <f>E7/B7*1000</f>
        <v>195.08215746107163</v>
      </c>
      <c r="I7" s="299">
        <f>G7/B7*1000</f>
        <v>34.327765798817836</v>
      </c>
    </row>
    <row r="8" spans="1:9" ht="21" customHeight="1" x14ac:dyDescent="0.15">
      <c r="A8" s="22" t="s">
        <v>137</v>
      </c>
      <c r="B8" s="7"/>
      <c r="C8" s="337"/>
      <c r="D8" s="51"/>
      <c r="E8" s="153"/>
      <c r="F8" s="153"/>
      <c r="G8" s="97"/>
      <c r="H8" s="48"/>
      <c r="I8" s="5"/>
    </row>
    <row r="9" spans="1:9" ht="21" customHeight="1" x14ac:dyDescent="0.15">
      <c r="A9" s="22" t="s">
        <v>24</v>
      </c>
      <c r="B9" s="7"/>
      <c r="C9" s="337"/>
      <c r="D9" s="51"/>
      <c r="E9" s="153"/>
      <c r="F9" s="153"/>
      <c r="G9" s="97"/>
      <c r="H9" s="51"/>
      <c r="I9" s="5"/>
    </row>
    <row r="10" spans="1:9" ht="21" customHeight="1" x14ac:dyDescent="0.15">
      <c r="A10" s="22" t="s">
        <v>25</v>
      </c>
      <c r="B10" s="7"/>
      <c r="C10" s="337"/>
      <c r="D10" s="51"/>
      <c r="E10" s="153"/>
      <c r="F10" s="153"/>
      <c r="G10" s="97"/>
      <c r="H10" s="51"/>
      <c r="I10" s="5"/>
    </row>
    <row r="11" spans="1:9" ht="21" customHeight="1" x14ac:dyDescent="0.15">
      <c r="A11" s="22" t="s">
        <v>26</v>
      </c>
      <c r="B11" s="7"/>
      <c r="C11" s="337"/>
      <c r="D11" s="51"/>
      <c r="E11" s="153"/>
      <c r="F11" s="153"/>
      <c r="G11" s="97"/>
      <c r="H11" s="51"/>
      <c r="I11" s="5"/>
    </row>
    <row r="12" spans="1:9" ht="21" customHeight="1" x14ac:dyDescent="0.15">
      <c r="A12" s="22" t="s">
        <v>27</v>
      </c>
      <c r="B12" s="7"/>
      <c r="C12" s="337"/>
      <c r="D12" s="51"/>
      <c r="E12" s="153"/>
      <c r="F12" s="153"/>
      <c r="G12" s="97"/>
      <c r="H12" s="51"/>
      <c r="I12" s="5"/>
    </row>
    <row r="13" spans="1:9" ht="21" customHeight="1" x14ac:dyDescent="0.15">
      <c r="A13" s="22" t="s">
        <v>17</v>
      </c>
      <c r="B13" s="7"/>
      <c r="C13" s="337"/>
      <c r="D13" s="51"/>
      <c r="E13" s="153"/>
      <c r="F13" s="153"/>
      <c r="G13" s="97"/>
      <c r="H13" s="51"/>
      <c r="I13" s="5"/>
    </row>
    <row r="14" spans="1:9" ht="21" customHeight="1" x14ac:dyDescent="0.15">
      <c r="A14" s="22" t="s">
        <v>28</v>
      </c>
      <c r="B14" s="7"/>
      <c r="C14" s="337"/>
      <c r="D14" s="51"/>
      <c r="E14" s="153"/>
      <c r="F14" s="153"/>
      <c r="G14" s="97"/>
      <c r="H14" s="51"/>
      <c r="I14" s="5"/>
    </row>
    <row r="15" spans="1:9" ht="21" customHeight="1" x14ac:dyDescent="0.15">
      <c r="A15" s="22" t="s">
        <v>29</v>
      </c>
      <c r="B15" s="7"/>
      <c r="C15" s="337"/>
      <c r="D15" s="51"/>
      <c r="E15" s="153"/>
      <c r="F15" s="153"/>
      <c r="G15" s="97"/>
      <c r="H15" s="51"/>
      <c r="I15" s="5"/>
    </row>
    <row r="16" spans="1:9" ht="21" customHeight="1" x14ac:dyDescent="0.15">
      <c r="A16" s="22" t="s">
        <v>18</v>
      </c>
      <c r="B16" s="7"/>
      <c r="C16" s="337"/>
      <c r="D16" s="51"/>
      <c r="E16" s="153"/>
      <c r="F16" s="153"/>
      <c r="G16" s="97"/>
      <c r="H16" s="51"/>
      <c r="I16" s="5"/>
    </row>
    <row r="17" spans="1:9" ht="21" customHeight="1" x14ac:dyDescent="0.15">
      <c r="A17" s="22" t="s">
        <v>30</v>
      </c>
      <c r="B17" s="7"/>
      <c r="C17" s="337"/>
      <c r="D17" s="51"/>
      <c r="E17" s="153"/>
      <c r="F17" s="153"/>
      <c r="G17" s="97"/>
      <c r="H17" s="51"/>
      <c r="I17" s="5"/>
    </row>
    <row r="18" spans="1:9" ht="21" customHeight="1" x14ac:dyDescent="0.15">
      <c r="A18" s="22" t="s">
        <v>22</v>
      </c>
      <c r="B18" s="7"/>
      <c r="C18" s="337"/>
      <c r="D18" s="51"/>
      <c r="E18" s="153"/>
      <c r="F18" s="153"/>
      <c r="G18" s="97"/>
      <c r="H18" s="51"/>
      <c r="I18" s="5"/>
    </row>
    <row r="19" spans="1:9" ht="21" customHeight="1" x14ac:dyDescent="0.15">
      <c r="A19" s="22" t="s">
        <v>31</v>
      </c>
      <c r="B19" s="7"/>
      <c r="C19" s="337"/>
      <c r="D19" s="51"/>
      <c r="E19" s="153"/>
      <c r="F19" s="153"/>
      <c r="G19" s="97"/>
      <c r="H19" s="51"/>
      <c r="I19" s="5"/>
    </row>
    <row r="20" spans="1:9" ht="21" customHeight="1" x14ac:dyDescent="0.15">
      <c r="A20" s="22" t="s">
        <v>32</v>
      </c>
      <c r="B20" s="7"/>
      <c r="C20" s="337"/>
      <c r="D20" s="51"/>
      <c r="E20" s="153"/>
      <c r="F20" s="153"/>
      <c r="G20" s="97"/>
      <c r="H20" s="51"/>
      <c r="I20" s="5"/>
    </row>
    <row r="21" spans="1:9" ht="21" customHeight="1" x14ac:dyDescent="0.15">
      <c r="A21" s="22" t="s">
        <v>23</v>
      </c>
      <c r="B21" s="7"/>
      <c r="C21" s="337"/>
      <c r="D21" s="51"/>
      <c r="E21" s="153"/>
      <c r="F21" s="153"/>
      <c r="G21" s="97"/>
      <c r="H21" s="51"/>
      <c r="I21" s="5"/>
    </row>
    <row r="22" spans="1:9" ht="21" customHeight="1" x14ac:dyDescent="0.15">
      <c r="A22" s="22" t="s">
        <v>33</v>
      </c>
      <c r="B22" s="7"/>
      <c r="C22" s="337"/>
      <c r="D22" s="51"/>
      <c r="E22" s="153"/>
      <c r="F22" s="153"/>
      <c r="G22" s="97"/>
      <c r="H22" s="51"/>
      <c r="I22" s="5"/>
    </row>
    <row r="23" spans="1:9" ht="21" customHeight="1" x14ac:dyDescent="0.15">
      <c r="A23" s="22" t="s">
        <v>34</v>
      </c>
      <c r="B23" s="7"/>
      <c r="C23" s="337"/>
      <c r="D23" s="51"/>
      <c r="E23" s="153"/>
      <c r="F23" s="153"/>
      <c r="G23" s="97"/>
      <c r="H23" s="51"/>
      <c r="I23" s="5"/>
    </row>
    <row r="24" spans="1:9" ht="21" customHeight="1" x14ac:dyDescent="0.15">
      <c r="A24" s="6" t="s">
        <v>200</v>
      </c>
      <c r="B24" s="7"/>
      <c r="C24" s="337"/>
      <c r="D24" s="51"/>
      <c r="E24" s="10"/>
      <c r="F24" s="153"/>
      <c r="G24" s="5"/>
      <c r="H24" s="10"/>
      <c r="I24" s="5"/>
    </row>
    <row r="25" spans="1:9" ht="21" customHeight="1" x14ac:dyDescent="0.15">
      <c r="A25" s="6" t="s">
        <v>201</v>
      </c>
      <c r="B25" s="7"/>
      <c r="C25" s="337"/>
      <c r="D25" s="51"/>
      <c r="E25" s="10"/>
      <c r="F25" s="153"/>
      <c r="G25" s="5"/>
      <c r="H25" s="10"/>
      <c r="I25" s="5"/>
    </row>
    <row r="26" spans="1:9" ht="21" customHeight="1" x14ac:dyDescent="0.15">
      <c r="A26" s="6" t="s">
        <v>138</v>
      </c>
      <c r="B26" s="7"/>
      <c r="C26" s="337"/>
      <c r="D26" s="51"/>
      <c r="E26" s="10"/>
      <c r="F26" s="153"/>
      <c r="G26" s="5"/>
      <c r="H26" s="10"/>
      <c r="I26" s="5"/>
    </row>
    <row r="27" spans="1:9" ht="21" customHeight="1" x14ac:dyDescent="0.15">
      <c r="A27" s="22" t="s">
        <v>139</v>
      </c>
      <c r="B27" s="7"/>
      <c r="C27" s="337"/>
      <c r="D27" s="51"/>
      <c r="E27" s="10"/>
      <c r="F27" s="153"/>
      <c r="G27" s="5"/>
      <c r="H27" s="10"/>
      <c r="I27" s="5"/>
    </row>
    <row r="28" spans="1:9" ht="21" customHeight="1" x14ac:dyDescent="0.15">
      <c r="A28" s="6" t="s">
        <v>140</v>
      </c>
      <c r="B28" s="7"/>
      <c r="C28" s="337"/>
      <c r="D28" s="51"/>
      <c r="E28" s="10"/>
      <c r="F28" s="153"/>
      <c r="G28" s="5"/>
      <c r="H28" s="10"/>
      <c r="I28" s="5"/>
    </row>
    <row r="29" spans="1:9" ht="21" customHeight="1" x14ac:dyDescent="0.15">
      <c r="A29" s="22" t="s">
        <v>146</v>
      </c>
      <c r="B29" s="7"/>
      <c r="C29" s="337"/>
      <c r="D29" s="51"/>
      <c r="E29" s="10"/>
      <c r="F29" s="153"/>
      <c r="G29" s="5"/>
      <c r="H29" s="10"/>
      <c r="I29" s="5"/>
    </row>
    <row r="30" spans="1:9" ht="21" customHeight="1" x14ac:dyDescent="0.15">
      <c r="A30" s="22" t="s">
        <v>141</v>
      </c>
      <c r="B30" s="7"/>
      <c r="C30" s="337"/>
      <c r="D30" s="51"/>
      <c r="E30" s="10"/>
      <c r="F30" s="153"/>
      <c r="G30" s="5"/>
      <c r="H30" s="10"/>
      <c r="I30" s="5"/>
    </row>
    <row r="31" spans="1:9" ht="21" customHeight="1" x14ac:dyDescent="0.15">
      <c r="A31" s="22" t="s">
        <v>142</v>
      </c>
      <c r="B31" s="7"/>
      <c r="C31" s="337"/>
      <c r="D31" s="51"/>
      <c r="E31" s="10"/>
      <c r="F31" s="153"/>
      <c r="G31" s="5"/>
      <c r="H31" s="10"/>
      <c r="I31" s="5"/>
    </row>
    <row r="32" spans="1:9" ht="21" customHeight="1" x14ac:dyDescent="0.15">
      <c r="A32" s="22" t="s">
        <v>143</v>
      </c>
      <c r="B32" s="7"/>
      <c r="C32" s="338"/>
      <c r="D32" s="51"/>
      <c r="E32" s="10"/>
      <c r="F32" s="153"/>
      <c r="G32" s="5"/>
      <c r="H32" s="10"/>
      <c r="I32" s="5"/>
    </row>
    <row r="33" spans="1:9" ht="21" customHeight="1" x14ac:dyDescent="0.15">
      <c r="A33" s="8" t="s">
        <v>149</v>
      </c>
      <c r="B33" s="40">
        <v>411487</v>
      </c>
      <c r="C33" s="339">
        <v>331.39002979785801</v>
      </c>
      <c r="D33" s="55">
        <v>16790</v>
      </c>
      <c r="E33" s="154">
        <v>792862</v>
      </c>
      <c r="F33" s="154">
        <v>87287</v>
      </c>
      <c r="G33" s="17">
        <v>77800</v>
      </c>
      <c r="H33" s="55">
        <f>E33/B33*1000</f>
        <v>1926.8215034739858</v>
      </c>
      <c r="I33" s="18">
        <f>G33/B33*1000</f>
        <v>189.07037160347716</v>
      </c>
    </row>
    <row r="34" spans="1:9" ht="21" customHeight="1" x14ac:dyDescent="0.15">
      <c r="A34" s="22" t="s">
        <v>19</v>
      </c>
      <c r="B34" s="7"/>
      <c r="C34" s="337"/>
      <c r="D34" s="51"/>
      <c r="E34" s="153"/>
      <c r="F34" s="153"/>
      <c r="G34" s="97"/>
      <c r="H34" s="48"/>
      <c r="I34" s="5"/>
    </row>
    <row r="35" spans="1:9" ht="21" customHeight="1" x14ac:dyDescent="0.15">
      <c r="A35" s="22" t="s">
        <v>35</v>
      </c>
      <c r="B35" s="7"/>
      <c r="C35" s="337"/>
      <c r="D35" s="51"/>
      <c r="E35" s="153"/>
      <c r="F35" s="153"/>
      <c r="G35" s="97"/>
      <c r="H35" s="51"/>
      <c r="I35" s="5"/>
    </row>
    <row r="36" spans="1:9" ht="21" customHeight="1" x14ac:dyDescent="0.15">
      <c r="A36" s="22" t="s">
        <v>128</v>
      </c>
      <c r="B36" s="10"/>
      <c r="C36" s="337"/>
      <c r="D36" s="217"/>
      <c r="E36" s="153"/>
      <c r="F36" s="153"/>
      <c r="G36" s="5"/>
      <c r="H36" s="48"/>
      <c r="I36" s="5"/>
    </row>
    <row r="37" spans="1:9" ht="21" customHeight="1" x14ac:dyDescent="0.15">
      <c r="A37" s="22" t="s">
        <v>129</v>
      </c>
      <c r="B37" s="7"/>
      <c r="C37" s="337"/>
      <c r="D37" s="51"/>
      <c r="E37" s="153"/>
      <c r="F37" s="153"/>
      <c r="G37" s="97"/>
      <c r="H37" s="51"/>
      <c r="I37" s="5"/>
    </row>
    <row r="38" spans="1:9" ht="21" customHeight="1" x14ac:dyDescent="0.15">
      <c r="A38" s="22" t="s">
        <v>130</v>
      </c>
      <c r="B38" s="7"/>
      <c r="C38" s="337"/>
      <c r="D38" s="51"/>
      <c r="E38" s="153"/>
      <c r="F38" s="153"/>
      <c r="G38" s="97"/>
      <c r="H38" s="51"/>
      <c r="I38" s="5"/>
    </row>
    <row r="39" spans="1:9" ht="21" customHeight="1" x14ac:dyDescent="0.15">
      <c r="A39" s="3" t="s">
        <v>150</v>
      </c>
      <c r="B39" s="11">
        <v>164903</v>
      </c>
      <c r="C39" s="340">
        <v>786.86357780216599</v>
      </c>
      <c r="D39" s="57">
        <v>6810</v>
      </c>
      <c r="E39" s="155">
        <v>296682</v>
      </c>
      <c r="F39" s="155">
        <v>27500</v>
      </c>
      <c r="G39" s="88">
        <v>22430</v>
      </c>
      <c r="H39" s="65">
        <f>E39/B39*1000</f>
        <v>1799.1303978702631</v>
      </c>
      <c r="I39" s="9">
        <f>G39/B39*1000</f>
        <v>136.01935683401757</v>
      </c>
    </row>
    <row r="40" spans="1:9" ht="24.95" customHeight="1" x14ac:dyDescent="0.15">
      <c r="A40" s="358" t="s">
        <v>209</v>
      </c>
      <c r="B40" s="358"/>
      <c r="C40" s="358"/>
      <c r="D40" s="358"/>
      <c r="E40" s="358"/>
      <c r="F40" s="358"/>
      <c r="G40" s="358"/>
      <c r="H40" s="358"/>
      <c r="I40" s="358"/>
    </row>
    <row r="41" spans="1:9" ht="18" customHeight="1" x14ac:dyDescent="0.15">
      <c r="A41" s="2"/>
      <c r="B41" s="2"/>
      <c r="C41" s="2"/>
      <c r="D41" s="2"/>
      <c r="E41" s="2"/>
      <c r="F41" s="2"/>
      <c r="G41" s="32"/>
      <c r="H41" s="32"/>
      <c r="I41" s="32"/>
    </row>
    <row r="42" spans="1:9" x14ac:dyDescent="0.15">
      <c r="A42" s="37"/>
      <c r="B42" s="37" t="s">
        <v>167</v>
      </c>
      <c r="C42" s="332" t="s">
        <v>168</v>
      </c>
      <c r="D42" s="355" t="s">
        <v>208</v>
      </c>
      <c r="E42" s="356"/>
      <c r="F42" s="356"/>
      <c r="G42" s="357"/>
      <c r="H42" s="355" t="s">
        <v>14</v>
      </c>
      <c r="I42" s="357"/>
    </row>
    <row r="43" spans="1:9" x14ac:dyDescent="0.15">
      <c r="A43" s="156" t="s">
        <v>15</v>
      </c>
      <c r="B43" s="38"/>
      <c r="C43" s="333" t="s">
        <v>169</v>
      </c>
      <c r="D43" s="71" t="s">
        <v>175</v>
      </c>
      <c r="E43" s="124" t="s">
        <v>170</v>
      </c>
      <c r="F43" s="352" t="s">
        <v>37</v>
      </c>
      <c r="G43" s="350" t="s">
        <v>38</v>
      </c>
      <c r="H43" s="348" t="s">
        <v>36</v>
      </c>
      <c r="I43" s="350" t="s">
        <v>38</v>
      </c>
    </row>
    <row r="44" spans="1:9" x14ac:dyDescent="0.15">
      <c r="A44" s="22"/>
      <c r="B44" s="38"/>
      <c r="C44" s="334"/>
      <c r="D44" s="70" t="s">
        <v>181</v>
      </c>
      <c r="E44" s="125" t="s">
        <v>181</v>
      </c>
      <c r="F44" s="353"/>
      <c r="G44" s="351"/>
      <c r="H44" s="349"/>
      <c r="I44" s="351"/>
    </row>
    <row r="45" spans="1:9" x14ac:dyDescent="0.15">
      <c r="A45" s="23"/>
      <c r="B45" s="39" t="s">
        <v>166</v>
      </c>
      <c r="C45" s="335" t="s">
        <v>87</v>
      </c>
      <c r="D45" s="61" t="s">
        <v>177</v>
      </c>
      <c r="E45" s="130" t="s">
        <v>178</v>
      </c>
      <c r="F45" s="130" t="s">
        <v>178</v>
      </c>
      <c r="G45" s="62" t="s">
        <v>178</v>
      </c>
      <c r="H45" s="61" t="s">
        <v>176</v>
      </c>
      <c r="I45" s="62" t="s">
        <v>176</v>
      </c>
    </row>
    <row r="46" spans="1:9" ht="21" customHeight="1" x14ac:dyDescent="0.15">
      <c r="A46" s="157" t="s">
        <v>0</v>
      </c>
      <c r="B46" s="41">
        <v>39896</v>
      </c>
      <c r="C46" s="341">
        <v>198.873436020139</v>
      </c>
      <c r="D46" s="51">
        <v>1853</v>
      </c>
      <c r="E46" s="153">
        <v>85321</v>
      </c>
      <c r="F46" s="153">
        <v>11438</v>
      </c>
      <c r="G46" s="5">
        <v>9484</v>
      </c>
      <c r="H46" s="48">
        <f>E46/B46*1000</f>
        <v>2138.5853218367756</v>
      </c>
      <c r="I46" s="5">
        <f>G46/B46*1000</f>
        <v>237.71806697413274</v>
      </c>
    </row>
    <row r="47" spans="1:9" ht="21" customHeight="1" x14ac:dyDescent="0.15">
      <c r="A47" s="158" t="s">
        <v>1</v>
      </c>
      <c r="B47" s="42">
        <v>43035</v>
      </c>
      <c r="C47" s="342">
        <v>186.67042595645</v>
      </c>
      <c r="D47" s="218">
        <v>2522</v>
      </c>
      <c r="E47" s="219">
        <v>65649</v>
      </c>
      <c r="F47" s="219">
        <v>13471</v>
      </c>
      <c r="G47" s="15">
        <v>11479</v>
      </c>
      <c r="H47" s="47">
        <f>E47/B47*1000</f>
        <v>1525.4792610665738</v>
      </c>
      <c r="I47" s="15">
        <f>G47/B47*1000</f>
        <v>266.73637736725919</v>
      </c>
    </row>
    <row r="48" spans="1:9" ht="21" customHeight="1" x14ac:dyDescent="0.15">
      <c r="A48" s="272" t="s">
        <v>2</v>
      </c>
      <c r="B48" s="226"/>
      <c r="C48" s="343"/>
      <c r="D48" s="229"/>
      <c r="E48" s="273"/>
      <c r="F48" s="273"/>
      <c r="G48" s="223"/>
      <c r="H48" s="222"/>
      <c r="I48" s="223"/>
    </row>
    <row r="49" spans="1:9" ht="21" customHeight="1" x14ac:dyDescent="0.15">
      <c r="A49" s="271" t="s">
        <v>204</v>
      </c>
      <c r="B49" s="41"/>
      <c r="C49" s="341"/>
      <c r="D49" s="51"/>
      <c r="E49" s="153"/>
      <c r="F49" s="153"/>
      <c r="G49" s="5"/>
      <c r="H49" s="48"/>
      <c r="I49" s="5"/>
    </row>
    <row r="50" spans="1:9" ht="21" customHeight="1" x14ac:dyDescent="0.15">
      <c r="A50" s="16" t="s">
        <v>202</v>
      </c>
      <c r="B50" s="40">
        <v>32211</v>
      </c>
      <c r="C50" s="344">
        <v>589.72903698279003</v>
      </c>
      <c r="D50" s="54">
        <v>1249</v>
      </c>
      <c r="E50" s="154">
        <v>88866</v>
      </c>
      <c r="F50" s="154">
        <v>8020</v>
      </c>
      <c r="G50" s="18">
        <v>6341</v>
      </c>
      <c r="H50" s="55">
        <f>E50/B50*1000</f>
        <v>2758.87119307069</v>
      </c>
      <c r="I50" s="18">
        <f>G50/B50*1000</f>
        <v>196.85821613734439</v>
      </c>
    </row>
    <row r="51" spans="1:9" ht="21" customHeight="1" x14ac:dyDescent="0.15">
      <c r="A51" s="157" t="s">
        <v>3</v>
      </c>
      <c r="B51" s="41"/>
      <c r="C51" s="341"/>
      <c r="D51" s="51"/>
      <c r="E51" s="153"/>
      <c r="F51" s="153"/>
      <c r="G51" s="5"/>
      <c r="H51" s="48"/>
      <c r="I51" s="159"/>
    </row>
    <row r="52" spans="1:9" ht="21" customHeight="1" x14ac:dyDescent="0.15">
      <c r="A52" s="157" t="s">
        <v>133</v>
      </c>
      <c r="B52" s="41"/>
      <c r="C52" s="341"/>
      <c r="D52" s="51"/>
      <c r="E52" s="153"/>
      <c r="F52" s="153"/>
      <c r="G52" s="5"/>
      <c r="H52" s="10"/>
      <c r="I52" s="5"/>
    </row>
    <row r="53" spans="1:9" ht="21" customHeight="1" x14ac:dyDescent="0.15">
      <c r="A53" s="16" t="s">
        <v>158</v>
      </c>
      <c r="B53" s="40">
        <v>39425</v>
      </c>
      <c r="C53" s="344">
        <v>92.479650958222905</v>
      </c>
      <c r="D53" s="54">
        <v>2166</v>
      </c>
      <c r="E53" s="154">
        <v>115664</v>
      </c>
      <c r="F53" s="154">
        <v>16259</v>
      </c>
      <c r="G53" s="18">
        <v>15000</v>
      </c>
      <c r="H53" s="55">
        <f>E53/B53*1000</f>
        <v>2933.7729866835766</v>
      </c>
      <c r="I53" s="18">
        <f>G53/B53*1000</f>
        <v>380.46924540266332</v>
      </c>
    </row>
    <row r="54" spans="1:9" ht="21" customHeight="1" x14ac:dyDescent="0.15">
      <c r="A54" s="157" t="s">
        <v>39</v>
      </c>
      <c r="B54" s="41"/>
      <c r="C54" s="341"/>
      <c r="D54" s="51"/>
      <c r="E54" s="153"/>
      <c r="F54" s="153"/>
      <c r="G54" s="5"/>
      <c r="I54" s="69"/>
    </row>
    <row r="55" spans="1:9" ht="21" customHeight="1" x14ac:dyDescent="0.15">
      <c r="A55" s="157" t="s">
        <v>42</v>
      </c>
      <c r="B55" s="41"/>
      <c r="C55" s="341"/>
      <c r="D55" s="51"/>
      <c r="E55" s="153"/>
      <c r="F55" s="153"/>
      <c r="G55" s="5"/>
      <c r="H55" s="10"/>
      <c r="I55" s="5"/>
    </row>
    <row r="56" spans="1:9" ht="21" customHeight="1" x14ac:dyDescent="0.15">
      <c r="A56" s="16" t="s">
        <v>159</v>
      </c>
      <c r="B56" s="40">
        <v>47729</v>
      </c>
      <c r="C56" s="344">
        <v>375.73014248602698</v>
      </c>
      <c r="D56" s="54">
        <v>2192</v>
      </c>
      <c r="E56" s="154">
        <v>111584</v>
      </c>
      <c r="F56" s="154">
        <v>14785</v>
      </c>
      <c r="G56" s="18">
        <v>12000</v>
      </c>
      <c r="H56" s="55">
        <f>E56/B56*1000</f>
        <v>2337.865867711454</v>
      </c>
      <c r="I56" s="18">
        <f>G56/B56*1000</f>
        <v>251.41947243814033</v>
      </c>
    </row>
    <row r="57" spans="1:9" ht="21" customHeight="1" x14ac:dyDescent="0.15">
      <c r="A57" s="27" t="s">
        <v>21</v>
      </c>
      <c r="B57" s="40">
        <v>28532</v>
      </c>
      <c r="C57" s="344">
        <v>212.81420153651101</v>
      </c>
      <c r="D57" s="308">
        <v>1327</v>
      </c>
      <c r="E57" s="309">
        <v>65915</v>
      </c>
      <c r="F57" s="309">
        <v>7643</v>
      </c>
      <c r="G57" s="310">
        <v>6450</v>
      </c>
      <c r="H57" s="55">
        <f>E57/B57*1000</f>
        <v>2310.2130940698166</v>
      </c>
      <c r="I57" s="18">
        <f>G57/B57*1000</f>
        <v>226.06196551240711</v>
      </c>
    </row>
    <row r="58" spans="1:9" ht="21" customHeight="1" x14ac:dyDescent="0.15">
      <c r="A58" s="157" t="s">
        <v>145</v>
      </c>
      <c r="B58" s="41"/>
      <c r="C58" s="341"/>
      <c r="D58" s="51"/>
      <c r="E58" s="153"/>
      <c r="F58" s="153"/>
      <c r="G58" s="5"/>
      <c r="H58" s="160"/>
      <c r="I58" s="69"/>
    </row>
    <row r="59" spans="1:9" ht="21" customHeight="1" x14ac:dyDescent="0.15">
      <c r="A59" s="157" t="s">
        <v>164</v>
      </c>
      <c r="B59" s="41"/>
      <c r="C59" s="341"/>
      <c r="D59" s="51"/>
      <c r="E59" s="153"/>
      <c r="F59" s="153"/>
      <c r="G59" s="5"/>
      <c r="H59" s="10"/>
      <c r="I59" s="5"/>
    </row>
    <row r="60" spans="1:9" ht="21" customHeight="1" x14ac:dyDescent="0.15">
      <c r="A60" s="157" t="s">
        <v>135</v>
      </c>
      <c r="B60" s="41"/>
      <c r="C60" s="341"/>
      <c r="D60" s="51"/>
      <c r="E60" s="153"/>
      <c r="F60" s="153"/>
      <c r="G60" s="5"/>
      <c r="H60" s="10"/>
      <c r="I60" s="5"/>
    </row>
    <row r="61" spans="1:9" ht="21" customHeight="1" x14ac:dyDescent="0.15">
      <c r="A61" s="157" t="s">
        <v>134</v>
      </c>
      <c r="B61" s="41"/>
      <c r="C61" s="341"/>
      <c r="D61" s="51"/>
      <c r="E61" s="153"/>
      <c r="F61" s="153"/>
      <c r="G61" s="5"/>
      <c r="H61" s="10"/>
      <c r="I61" s="5"/>
    </row>
    <row r="62" spans="1:9" ht="21" customHeight="1" x14ac:dyDescent="0.15">
      <c r="A62" s="157" t="s">
        <v>40</v>
      </c>
      <c r="B62" s="41"/>
      <c r="C62" s="341"/>
      <c r="D62" s="51"/>
      <c r="E62" s="153"/>
      <c r="F62" s="153"/>
      <c r="G62" s="5"/>
      <c r="H62" s="10"/>
      <c r="I62" s="5"/>
    </row>
    <row r="63" spans="1:9" ht="21" customHeight="1" x14ac:dyDescent="0.15">
      <c r="A63" s="16" t="s">
        <v>152</v>
      </c>
      <c r="B63" s="40">
        <v>47104</v>
      </c>
      <c r="C63" s="344">
        <v>70.447475472601099</v>
      </c>
      <c r="D63" s="54">
        <v>3245</v>
      </c>
      <c r="E63" s="154">
        <v>138996</v>
      </c>
      <c r="F63" s="154">
        <v>20690</v>
      </c>
      <c r="G63" s="18">
        <v>15024</v>
      </c>
      <c r="H63" s="55">
        <f>E63/B63*1000</f>
        <v>2950.8322010869565</v>
      </c>
      <c r="I63" s="18">
        <f>G63/B63*1000</f>
        <v>318.95380434782612</v>
      </c>
    </row>
    <row r="64" spans="1:9" ht="21" customHeight="1" x14ac:dyDescent="0.15">
      <c r="A64" s="157" t="s">
        <v>144</v>
      </c>
      <c r="B64" s="41"/>
      <c r="C64" s="341"/>
      <c r="D64" s="51"/>
      <c r="E64" s="153"/>
      <c r="F64" s="153"/>
      <c r="G64" s="5"/>
      <c r="H64" s="48"/>
      <c r="I64" s="5"/>
    </row>
    <row r="65" spans="1:9" ht="21" customHeight="1" x14ac:dyDescent="0.15">
      <c r="A65" s="157" t="s">
        <v>131</v>
      </c>
      <c r="B65" s="41"/>
      <c r="C65" s="341"/>
      <c r="D65" s="51"/>
      <c r="E65" s="153"/>
      <c r="F65" s="153"/>
      <c r="G65" s="5"/>
      <c r="H65" s="10"/>
      <c r="I65" s="5"/>
    </row>
    <row r="66" spans="1:9" ht="21" customHeight="1" x14ac:dyDescent="0.15">
      <c r="A66" s="157" t="s">
        <v>132</v>
      </c>
      <c r="B66" s="41"/>
      <c r="C66" s="341"/>
      <c r="D66" s="51"/>
      <c r="E66" s="153"/>
      <c r="F66" s="153"/>
      <c r="G66" s="5"/>
      <c r="H66" s="10"/>
      <c r="I66" s="5"/>
    </row>
    <row r="67" spans="1:9" ht="21" customHeight="1" x14ac:dyDescent="0.15">
      <c r="A67" s="157" t="s">
        <v>136</v>
      </c>
      <c r="B67" s="41"/>
      <c r="C67" s="341"/>
      <c r="D67" s="51"/>
      <c r="E67" s="153"/>
      <c r="F67" s="153"/>
      <c r="G67" s="5"/>
      <c r="H67" s="10"/>
      <c r="I67" s="5"/>
    </row>
    <row r="68" spans="1:9" ht="21" customHeight="1" x14ac:dyDescent="0.15">
      <c r="A68" s="8" t="s">
        <v>151</v>
      </c>
      <c r="B68" s="40">
        <v>90206</v>
      </c>
      <c r="C68" s="344">
        <v>824.25073099415204</v>
      </c>
      <c r="D68" s="54">
        <v>3825</v>
      </c>
      <c r="E68" s="154">
        <v>127781</v>
      </c>
      <c r="F68" s="154">
        <v>12209</v>
      </c>
      <c r="G68" s="18">
        <v>9700</v>
      </c>
      <c r="H68" s="48">
        <f t="shared" ref="H68:H78" si="0">E68/B68*1000</f>
        <v>1416.5465711815179</v>
      </c>
      <c r="I68" s="5">
        <f t="shared" ref="I68:I78" si="1">G68/B68*1000</f>
        <v>107.53164977939383</v>
      </c>
    </row>
    <row r="69" spans="1:9" ht="21" customHeight="1" x14ac:dyDescent="0.15">
      <c r="A69" s="19" t="s">
        <v>4</v>
      </c>
      <c r="B69" s="43">
        <f>B33+B39+B68+B46+B47+B50+B53+B56+B57+B63</f>
        <v>944528</v>
      </c>
      <c r="C69" s="345"/>
      <c r="D69" s="56">
        <f t="shared" ref="D69:G69" si="2">D33+D39+D68+D46+D47+D50+D53+D56+D57+D63</f>
        <v>41979</v>
      </c>
      <c r="E69" s="161">
        <f t="shared" si="2"/>
        <v>1889320</v>
      </c>
      <c r="F69" s="161">
        <f t="shared" si="2"/>
        <v>219302</v>
      </c>
      <c r="G69" s="25">
        <f t="shared" si="2"/>
        <v>185708</v>
      </c>
      <c r="H69" s="58">
        <f t="shared" ref="H69" si="3">E69/B69*1000</f>
        <v>2000.279504683821</v>
      </c>
      <c r="I69" s="25">
        <f t="shared" ref="I69" si="4">G69/B69*1000</f>
        <v>196.61460539020547</v>
      </c>
    </row>
    <row r="70" spans="1:9" ht="21" customHeight="1" x14ac:dyDescent="0.15">
      <c r="A70" s="22" t="s">
        <v>5</v>
      </c>
      <c r="B70" s="41">
        <v>19022</v>
      </c>
      <c r="C70" s="337">
        <v>80.359934096573895</v>
      </c>
      <c r="D70" s="51">
        <v>1029</v>
      </c>
      <c r="E70" s="153">
        <v>42941</v>
      </c>
      <c r="F70" s="153">
        <v>4082</v>
      </c>
      <c r="G70" s="5">
        <v>3190</v>
      </c>
      <c r="H70" s="48">
        <f t="shared" si="0"/>
        <v>2257.4387551256436</v>
      </c>
      <c r="I70" s="5">
        <f t="shared" si="1"/>
        <v>167.70055724950058</v>
      </c>
    </row>
    <row r="71" spans="1:9" ht="21" customHeight="1" x14ac:dyDescent="0.15">
      <c r="A71" s="22" t="s">
        <v>6</v>
      </c>
      <c r="B71" s="41">
        <v>24489</v>
      </c>
      <c r="C71" s="337">
        <v>79.693449184809097</v>
      </c>
      <c r="D71" s="51">
        <v>1164</v>
      </c>
      <c r="E71" s="153">
        <v>43566</v>
      </c>
      <c r="F71" s="153">
        <v>5912</v>
      </c>
      <c r="G71" s="5">
        <v>4686</v>
      </c>
      <c r="H71" s="48">
        <f t="shared" si="0"/>
        <v>1779.0028175915718</v>
      </c>
      <c r="I71" s="5">
        <f t="shared" si="1"/>
        <v>191.35121891461475</v>
      </c>
    </row>
    <row r="72" spans="1:9" ht="21" customHeight="1" x14ac:dyDescent="0.15">
      <c r="A72" s="22" t="s">
        <v>7</v>
      </c>
      <c r="B72" s="41">
        <v>23341</v>
      </c>
      <c r="C72" s="337">
        <v>327.59298245614002</v>
      </c>
      <c r="D72" s="51">
        <v>1167</v>
      </c>
      <c r="E72" s="153">
        <v>34519</v>
      </c>
      <c r="F72" s="153">
        <v>5953</v>
      </c>
      <c r="G72" s="5">
        <v>4616</v>
      </c>
      <c r="H72" s="48">
        <f t="shared" si="0"/>
        <v>1478.8997900689774</v>
      </c>
      <c r="I72" s="5">
        <f t="shared" si="1"/>
        <v>197.76359196264085</v>
      </c>
    </row>
    <row r="73" spans="1:9" ht="21" customHeight="1" x14ac:dyDescent="0.15">
      <c r="A73" s="22" t="s">
        <v>8</v>
      </c>
      <c r="B73" s="41">
        <v>10850</v>
      </c>
      <c r="C73" s="337">
        <v>47.945205479452</v>
      </c>
      <c r="D73" s="51">
        <v>807</v>
      </c>
      <c r="E73" s="153">
        <v>45358</v>
      </c>
      <c r="F73" s="153">
        <v>4975</v>
      </c>
      <c r="G73" s="5">
        <v>3973</v>
      </c>
      <c r="H73" s="48">
        <f t="shared" si="0"/>
        <v>4180.4608294930877</v>
      </c>
      <c r="I73" s="5">
        <f t="shared" si="1"/>
        <v>366.17511520737327</v>
      </c>
    </row>
    <row r="74" spans="1:9" ht="21" customHeight="1" x14ac:dyDescent="0.15">
      <c r="A74" s="19" t="s">
        <v>9</v>
      </c>
      <c r="B74" s="43">
        <f>SUM(B70:B73)</f>
        <v>77702</v>
      </c>
      <c r="C74" s="346"/>
      <c r="D74" s="56">
        <f>SUM(D70:D73)</f>
        <v>4167</v>
      </c>
      <c r="E74" s="161">
        <f>SUM(E70:E73)</f>
        <v>166384</v>
      </c>
      <c r="F74" s="161">
        <f>SUM(F70:F73)</f>
        <v>20922</v>
      </c>
      <c r="G74" s="24">
        <f>SUM(G70:G73)</f>
        <v>16465</v>
      </c>
      <c r="H74" s="58">
        <f t="shared" si="0"/>
        <v>2141.3091040127665</v>
      </c>
      <c r="I74" s="25">
        <f t="shared" si="1"/>
        <v>211.8993076111297</v>
      </c>
    </row>
    <row r="75" spans="1:9" ht="21" customHeight="1" x14ac:dyDescent="0.15">
      <c r="A75" s="19" t="s">
        <v>10</v>
      </c>
      <c r="B75" s="43">
        <f>B69+B74</f>
        <v>1022230</v>
      </c>
      <c r="C75" s="346"/>
      <c r="D75" s="56">
        <f>D69+D74</f>
        <v>46146</v>
      </c>
      <c r="E75" s="161">
        <f>E69+E74</f>
        <v>2055704</v>
      </c>
      <c r="F75" s="161">
        <f>F69+F74</f>
        <v>240224</v>
      </c>
      <c r="G75" s="24">
        <f>G69+G74</f>
        <v>202173</v>
      </c>
      <c r="H75" s="58">
        <f t="shared" si="0"/>
        <v>2010.9994815256841</v>
      </c>
      <c r="I75" s="25">
        <f t="shared" si="1"/>
        <v>197.77642996194595</v>
      </c>
    </row>
    <row r="76" spans="1:9" ht="21" customHeight="1" x14ac:dyDescent="0.15">
      <c r="A76" s="21" t="s">
        <v>11</v>
      </c>
      <c r="B76" s="44">
        <v>3179</v>
      </c>
      <c r="C76" s="347">
        <v>916.13832853025895</v>
      </c>
      <c r="D76" s="51">
        <v>178</v>
      </c>
      <c r="E76" s="153">
        <v>40557</v>
      </c>
      <c r="F76" s="153">
        <v>5829</v>
      </c>
      <c r="G76" s="5">
        <v>4000</v>
      </c>
      <c r="H76" s="58">
        <f t="shared" si="0"/>
        <v>12757.785467128027</v>
      </c>
      <c r="I76" s="25">
        <f t="shared" si="1"/>
        <v>1258.2573136206354</v>
      </c>
    </row>
    <row r="77" spans="1:9" ht="21" customHeight="1" x14ac:dyDescent="0.15">
      <c r="A77" s="19" t="s">
        <v>12</v>
      </c>
      <c r="B77" s="43">
        <f>B75+B76</f>
        <v>1025409</v>
      </c>
      <c r="C77" s="346">
        <v>241.41244108354499</v>
      </c>
      <c r="D77" s="58">
        <f>D75+D76</f>
        <v>46324</v>
      </c>
      <c r="E77" s="161">
        <f>E75+E76</f>
        <v>2096261</v>
      </c>
      <c r="F77" s="161">
        <f>F75+F76</f>
        <v>246053</v>
      </c>
      <c r="G77" s="24">
        <f>G75+G76</f>
        <v>206173</v>
      </c>
      <c r="H77" s="58">
        <f t="shared" si="0"/>
        <v>2044.3169506021502</v>
      </c>
      <c r="I77" s="25">
        <f t="shared" si="1"/>
        <v>201.06416073976337</v>
      </c>
    </row>
    <row r="78" spans="1:9" ht="21" customHeight="1" x14ac:dyDescent="0.15">
      <c r="A78" s="19" t="s">
        <v>13</v>
      </c>
      <c r="B78" s="43">
        <f>B77</f>
        <v>1025409</v>
      </c>
      <c r="C78" s="346">
        <v>241.41244108354499</v>
      </c>
      <c r="D78" s="56">
        <f>D77+D7</f>
        <v>109655</v>
      </c>
      <c r="E78" s="161">
        <f>E77+E7</f>
        <v>2296300</v>
      </c>
      <c r="F78" s="161">
        <f>F77+F7</f>
        <v>287615</v>
      </c>
      <c r="G78" s="24">
        <f>G77+G7</f>
        <v>241373</v>
      </c>
      <c r="H78" s="58">
        <f t="shared" si="0"/>
        <v>2239.3991080632218</v>
      </c>
      <c r="I78" s="25">
        <f t="shared" si="1"/>
        <v>235.39192653858117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view="pageBreakPreview" zoomScaleNormal="100" zoomScaleSheetLayoutView="100" workbookViewId="0">
      <pane ySplit="6" topLeftCell="A73" activePane="bottomLeft" state="frozen"/>
      <selection activeCell="G11" sqref="G11"/>
      <selection pane="bottomLeft" activeCell="I78" sqref="I78"/>
    </sheetView>
  </sheetViews>
  <sheetFormatPr defaultRowHeight="13.5" x14ac:dyDescent="0.1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63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 x14ac:dyDescent="0.15">
      <c r="A1" s="354" t="s">
        <v>172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1" customHeight="1" x14ac:dyDescent="0.15">
      <c r="A2" s="35"/>
      <c r="B2" s="35"/>
      <c r="C2" s="36"/>
      <c r="D2" s="35"/>
      <c r="E2" s="35"/>
      <c r="F2" s="35"/>
      <c r="G2" s="35"/>
      <c r="H2" s="35"/>
      <c r="I2" s="35"/>
    </row>
    <row r="3" spans="1:10" x14ac:dyDescent="0.15">
      <c r="A3" s="37"/>
      <c r="B3" s="37" t="s">
        <v>50</v>
      </c>
      <c r="C3" s="359" t="s">
        <v>51</v>
      </c>
      <c r="D3" s="360"/>
      <c r="E3" s="355" t="s">
        <v>43</v>
      </c>
      <c r="F3" s="357"/>
      <c r="G3" s="355" t="s">
        <v>52</v>
      </c>
      <c r="H3" s="357"/>
      <c r="I3" s="355" t="s">
        <v>53</v>
      </c>
      <c r="J3" s="357"/>
    </row>
    <row r="4" spans="1:10" x14ac:dyDescent="0.15">
      <c r="A4" s="156" t="s">
        <v>54</v>
      </c>
      <c r="B4" s="38" t="s">
        <v>55</v>
      </c>
      <c r="C4" s="361" t="s">
        <v>44</v>
      </c>
      <c r="D4" s="350" t="s">
        <v>56</v>
      </c>
      <c r="E4" s="348" t="s">
        <v>41</v>
      </c>
      <c r="F4" s="59" t="s">
        <v>45</v>
      </c>
      <c r="G4" s="348" t="s">
        <v>41</v>
      </c>
      <c r="H4" s="350" t="s">
        <v>46</v>
      </c>
      <c r="I4" s="348" t="s">
        <v>47</v>
      </c>
      <c r="J4" s="350" t="s">
        <v>48</v>
      </c>
    </row>
    <row r="5" spans="1:10" x14ac:dyDescent="0.15">
      <c r="A5" s="22"/>
      <c r="B5" s="46"/>
      <c r="C5" s="362"/>
      <c r="D5" s="351"/>
      <c r="E5" s="349"/>
      <c r="F5" s="60" t="s">
        <v>165</v>
      </c>
      <c r="G5" s="349"/>
      <c r="H5" s="351"/>
      <c r="I5" s="349"/>
      <c r="J5" s="351"/>
    </row>
    <row r="6" spans="1:10" x14ac:dyDescent="0.15">
      <c r="A6" s="23"/>
      <c r="B6" s="220" t="s">
        <v>187</v>
      </c>
      <c r="C6" s="49" t="s">
        <v>49</v>
      </c>
      <c r="D6" s="220" t="s">
        <v>187</v>
      </c>
      <c r="E6" s="61" t="s">
        <v>186</v>
      </c>
      <c r="F6" s="62" t="s">
        <v>186</v>
      </c>
      <c r="G6" s="61" t="s">
        <v>87</v>
      </c>
      <c r="H6" s="62" t="s">
        <v>87</v>
      </c>
      <c r="I6" s="61" t="s">
        <v>49</v>
      </c>
      <c r="J6" s="62" t="s">
        <v>49</v>
      </c>
    </row>
    <row r="7" spans="1:10" ht="21" customHeight="1" x14ac:dyDescent="0.15">
      <c r="A7" s="316" t="s">
        <v>57</v>
      </c>
      <c r="B7" s="297">
        <v>1029689</v>
      </c>
      <c r="C7" s="313">
        <v>1012932</v>
      </c>
      <c r="D7" s="317">
        <v>40320</v>
      </c>
      <c r="E7" s="313">
        <v>17089</v>
      </c>
      <c r="F7" s="299">
        <v>10489</v>
      </c>
      <c r="G7" s="313">
        <v>82933</v>
      </c>
      <c r="H7" s="299">
        <v>4116</v>
      </c>
      <c r="I7" s="313">
        <v>132358</v>
      </c>
      <c r="J7" s="318">
        <v>18936</v>
      </c>
    </row>
    <row r="8" spans="1:10" ht="21" customHeight="1" x14ac:dyDescent="0.15">
      <c r="A8" s="6" t="s">
        <v>16</v>
      </c>
      <c r="B8" s="221">
        <v>488500</v>
      </c>
      <c r="C8" s="50">
        <v>478251</v>
      </c>
      <c r="D8" s="33">
        <v>109480</v>
      </c>
      <c r="E8" s="50">
        <v>13271</v>
      </c>
      <c r="F8" s="33">
        <v>11880</v>
      </c>
      <c r="G8" s="50"/>
      <c r="H8" s="33"/>
      <c r="I8" s="222">
        <v>460344</v>
      </c>
      <c r="J8" s="223">
        <v>172855</v>
      </c>
    </row>
    <row r="9" spans="1:10" ht="21" customHeight="1" x14ac:dyDescent="0.15">
      <c r="A9" s="6" t="s">
        <v>58</v>
      </c>
      <c r="B9" s="7">
        <v>15590</v>
      </c>
      <c r="C9" s="51">
        <v>15590</v>
      </c>
      <c r="D9" s="7">
        <v>5923</v>
      </c>
      <c r="E9" s="51">
        <v>935</v>
      </c>
      <c r="F9" s="5">
        <v>843</v>
      </c>
      <c r="G9" s="51"/>
      <c r="H9" s="5"/>
      <c r="I9" s="51">
        <v>56494</v>
      </c>
      <c r="J9" s="5">
        <v>14296</v>
      </c>
    </row>
    <row r="10" spans="1:10" ht="21" customHeight="1" x14ac:dyDescent="0.15">
      <c r="A10" s="6" t="s">
        <v>59</v>
      </c>
      <c r="B10" s="7">
        <v>16876</v>
      </c>
      <c r="C10" s="51">
        <v>16876</v>
      </c>
      <c r="D10" s="7">
        <v>6595</v>
      </c>
      <c r="E10" s="51">
        <v>883</v>
      </c>
      <c r="F10" s="5">
        <v>854</v>
      </c>
      <c r="G10" s="51"/>
      <c r="H10" s="5"/>
      <c r="I10" s="51">
        <v>33501</v>
      </c>
      <c r="J10" s="5">
        <v>13047</v>
      </c>
    </row>
    <row r="11" spans="1:10" ht="21" customHeight="1" x14ac:dyDescent="0.15">
      <c r="A11" s="6" t="s">
        <v>60</v>
      </c>
      <c r="B11" s="7">
        <v>15629</v>
      </c>
      <c r="C11" s="51">
        <v>15629</v>
      </c>
      <c r="D11" s="7">
        <v>6123</v>
      </c>
      <c r="E11" s="51">
        <v>859</v>
      </c>
      <c r="F11" s="5">
        <v>828</v>
      </c>
      <c r="G11" s="51"/>
      <c r="H11" s="5"/>
      <c r="I11" s="51">
        <v>75260</v>
      </c>
      <c r="J11" s="5">
        <v>32695</v>
      </c>
    </row>
    <row r="12" spans="1:10" ht="21" customHeight="1" x14ac:dyDescent="0.15">
      <c r="A12" s="6" t="s">
        <v>61</v>
      </c>
      <c r="B12" s="7">
        <v>15099</v>
      </c>
      <c r="C12" s="51">
        <v>15099</v>
      </c>
      <c r="D12" s="7">
        <v>5676</v>
      </c>
      <c r="E12" s="51">
        <v>845</v>
      </c>
      <c r="F12" s="5">
        <v>823</v>
      </c>
      <c r="G12" s="51"/>
      <c r="H12" s="5"/>
      <c r="I12" s="51">
        <v>68745</v>
      </c>
      <c r="J12" s="5">
        <v>28304</v>
      </c>
    </row>
    <row r="13" spans="1:10" ht="21" customHeight="1" x14ac:dyDescent="0.15">
      <c r="A13" s="6" t="s">
        <v>17</v>
      </c>
      <c r="B13" s="7">
        <v>12381</v>
      </c>
      <c r="C13" s="51">
        <v>12381</v>
      </c>
      <c r="D13" s="7">
        <v>4998</v>
      </c>
      <c r="E13" s="51">
        <v>1255</v>
      </c>
      <c r="F13" s="5">
        <v>1225</v>
      </c>
      <c r="G13" s="51"/>
      <c r="H13" s="5"/>
      <c r="I13" s="51">
        <v>52116</v>
      </c>
      <c r="J13" s="5">
        <v>22504</v>
      </c>
    </row>
    <row r="14" spans="1:10" ht="21" customHeight="1" x14ac:dyDescent="0.15">
      <c r="A14" s="6" t="s">
        <v>62</v>
      </c>
      <c r="B14" s="7">
        <v>13856</v>
      </c>
      <c r="C14" s="51">
        <v>13856</v>
      </c>
      <c r="D14" s="7">
        <v>5811</v>
      </c>
      <c r="E14" s="51">
        <v>1268</v>
      </c>
      <c r="F14" s="5">
        <v>1233</v>
      </c>
      <c r="G14" s="51"/>
      <c r="H14" s="5"/>
      <c r="I14" s="51">
        <v>61681</v>
      </c>
      <c r="J14" s="5">
        <v>26505</v>
      </c>
    </row>
    <row r="15" spans="1:10" ht="21" customHeight="1" x14ac:dyDescent="0.15">
      <c r="A15" s="6" t="s">
        <v>63</v>
      </c>
      <c r="B15" s="7">
        <v>12474</v>
      </c>
      <c r="C15" s="51">
        <v>12474</v>
      </c>
      <c r="D15" s="7">
        <v>5201</v>
      </c>
      <c r="E15" s="51">
        <v>856</v>
      </c>
      <c r="F15" s="5">
        <v>836</v>
      </c>
      <c r="G15" s="51"/>
      <c r="H15" s="5"/>
      <c r="I15" s="51">
        <v>29797</v>
      </c>
      <c r="J15" s="5">
        <v>9017</v>
      </c>
    </row>
    <row r="16" spans="1:10" ht="21" customHeight="1" x14ac:dyDescent="0.15">
      <c r="A16" s="6" t="s">
        <v>18</v>
      </c>
      <c r="B16" s="7">
        <v>12567</v>
      </c>
      <c r="C16" s="51">
        <v>12567</v>
      </c>
      <c r="D16" s="7">
        <v>5075</v>
      </c>
      <c r="E16" s="51">
        <v>835</v>
      </c>
      <c r="F16" s="5">
        <v>819</v>
      </c>
      <c r="G16" s="51"/>
      <c r="H16" s="5"/>
      <c r="I16" s="51">
        <v>40223</v>
      </c>
      <c r="J16" s="5">
        <v>14532</v>
      </c>
    </row>
    <row r="17" spans="1:10" ht="21" customHeight="1" x14ac:dyDescent="0.15">
      <c r="A17" s="6" t="s">
        <v>64</v>
      </c>
      <c r="B17" s="7">
        <v>13518</v>
      </c>
      <c r="C17" s="51">
        <v>13518</v>
      </c>
      <c r="D17" s="7">
        <v>5152</v>
      </c>
      <c r="E17" s="51">
        <v>851</v>
      </c>
      <c r="F17" s="5">
        <v>831</v>
      </c>
      <c r="G17" s="51"/>
      <c r="H17" s="5"/>
      <c r="I17" s="51">
        <v>57402</v>
      </c>
      <c r="J17" s="5">
        <v>23617</v>
      </c>
    </row>
    <row r="18" spans="1:10" ht="21" customHeight="1" x14ac:dyDescent="0.15">
      <c r="A18" s="6" t="s">
        <v>65</v>
      </c>
      <c r="B18" s="7">
        <v>14935</v>
      </c>
      <c r="C18" s="51">
        <v>14935</v>
      </c>
      <c r="D18" s="7">
        <v>5899</v>
      </c>
      <c r="E18" s="51">
        <v>950</v>
      </c>
      <c r="F18" s="5">
        <v>924</v>
      </c>
      <c r="G18" s="51"/>
      <c r="H18" s="5"/>
      <c r="I18" s="51">
        <v>68357</v>
      </c>
      <c r="J18" s="5">
        <v>34103</v>
      </c>
    </row>
    <row r="19" spans="1:10" ht="21" customHeight="1" x14ac:dyDescent="0.15">
      <c r="A19" s="6" t="s">
        <v>66</v>
      </c>
      <c r="B19" s="7">
        <v>13636</v>
      </c>
      <c r="C19" s="51">
        <v>13636</v>
      </c>
      <c r="D19" s="7">
        <v>5270</v>
      </c>
      <c r="E19" s="51">
        <v>843</v>
      </c>
      <c r="F19" s="5">
        <v>821</v>
      </c>
      <c r="G19" s="51"/>
      <c r="H19" s="5"/>
      <c r="I19" s="51">
        <v>27345</v>
      </c>
      <c r="J19" s="5">
        <v>9478</v>
      </c>
    </row>
    <row r="20" spans="1:10" ht="21" customHeight="1" x14ac:dyDescent="0.15">
      <c r="A20" s="6" t="s">
        <v>67</v>
      </c>
      <c r="B20" s="7">
        <v>13419</v>
      </c>
      <c r="C20" s="51">
        <v>13419</v>
      </c>
      <c r="D20" s="7">
        <v>4784</v>
      </c>
      <c r="E20" s="51">
        <v>900</v>
      </c>
      <c r="F20" s="5">
        <v>860</v>
      </c>
      <c r="G20" s="51"/>
      <c r="H20" s="5"/>
      <c r="I20" s="51">
        <v>79049</v>
      </c>
      <c r="J20" s="5">
        <v>32018</v>
      </c>
    </row>
    <row r="21" spans="1:10" ht="21" customHeight="1" x14ac:dyDescent="0.15">
      <c r="A21" s="6" t="s">
        <v>68</v>
      </c>
      <c r="B21" s="7">
        <v>12655</v>
      </c>
      <c r="C21" s="51">
        <v>12655</v>
      </c>
      <c r="D21" s="7">
        <v>5119</v>
      </c>
      <c r="E21" s="51">
        <v>844</v>
      </c>
      <c r="F21" s="5">
        <v>823</v>
      </c>
      <c r="G21" s="51"/>
      <c r="H21" s="5"/>
      <c r="I21" s="51">
        <v>41870</v>
      </c>
      <c r="J21" s="5">
        <v>20086</v>
      </c>
    </row>
    <row r="22" spans="1:10" ht="21" customHeight="1" x14ac:dyDescent="0.15">
      <c r="A22" s="6" t="s">
        <v>69</v>
      </c>
      <c r="B22" s="7">
        <v>11851</v>
      </c>
      <c r="C22" s="51">
        <v>11851</v>
      </c>
      <c r="D22" s="7">
        <v>4893</v>
      </c>
      <c r="E22" s="51">
        <v>838</v>
      </c>
      <c r="F22" s="5">
        <v>820</v>
      </c>
      <c r="G22" s="51"/>
      <c r="H22" s="5"/>
      <c r="I22" s="51">
        <v>76533</v>
      </c>
      <c r="J22" s="5">
        <v>27440</v>
      </c>
    </row>
    <row r="23" spans="1:10" ht="21" customHeight="1" x14ac:dyDescent="0.15">
      <c r="A23" s="6" t="s">
        <v>70</v>
      </c>
      <c r="B23" s="7">
        <v>13320</v>
      </c>
      <c r="C23" s="51">
        <v>13320</v>
      </c>
      <c r="D23" s="7">
        <v>4796</v>
      </c>
      <c r="E23" s="51">
        <v>850</v>
      </c>
      <c r="F23" s="5">
        <v>829</v>
      </c>
      <c r="G23" s="51"/>
      <c r="H23" s="5"/>
      <c r="I23" s="51">
        <v>48405</v>
      </c>
      <c r="J23" s="5">
        <v>19903</v>
      </c>
    </row>
    <row r="24" spans="1:10" ht="21" customHeight="1" x14ac:dyDescent="0.15">
      <c r="A24" s="6" t="s">
        <v>200</v>
      </c>
      <c r="B24" s="7">
        <v>14758</v>
      </c>
      <c r="C24" s="51">
        <v>14758</v>
      </c>
      <c r="D24" s="7">
        <v>790</v>
      </c>
      <c r="E24" s="51">
        <v>837</v>
      </c>
      <c r="F24" s="5">
        <v>808</v>
      </c>
      <c r="G24" s="51"/>
      <c r="H24" s="5"/>
      <c r="I24" s="51">
        <v>48413</v>
      </c>
      <c r="J24" s="5">
        <v>5184</v>
      </c>
    </row>
    <row r="25" spans="1:10" ht="21" customHeight="1" x14ac:dyDescent="0.15">
      <c r="A25" s="6" t="s">
        <v>201</v>
      </c>
      <c r="B25" s="7">
        <v>20389</v>
      </c>
      <c r="C25" s="51">
        <v>20321</v>
      </c>
      <c r="D25" s="7">
        <v>19095</v>
      </c>
      <c r="E25" s="51">
        <v>821</v>
      </c>
      <c r="F25" s="5">
        <v>781</v>
      </c>
      <c r="G25" s="51"/>
      <c r="H25" s="5"/>
      <c r="I25" s="51">
        <v>32811</v>
      </c>
      <c r="J25" s="5">
        <v>30832</v>
      </c>
    </row>
    <row r="26" spans="1:10" ht="21" customHeight="1" x14ac:dyDescent="0.15">
      <c r="A26" s="6" t="s">
        <v>138</v>
      </c>
      <c r="B26" s="7">
        <v>79127</v>
      </c>
      <c r="C26" s="51">
        <v>77547</v>
      </c>
      <c r="D26" s="7">
        <v>21453</v>
      </c>
      <c r="E26" s="51">
        <v>1700</v>
      </c>
      <c r="F26" s="5">
        <v>1578</v>
      </c>
      <c r="G26" s="51"/>
      <c r="H26" s="5"/>
      <c r="I26" s="51">
        <v>57485</v>
      </c>
      <c r="J26" s="5">
        <v>20877</v>
      </c>
    </row>
    <row r="27" spans="1:10" ht="21" customHeight="1" x14ac:dyDescent="0.15">
      <c r="A27" s="6" t="s">
        <v>139</v>
      </c>
      <c r="B27" s="7">
        <v>59145</v>
      </c>
      <c r="C27" s="51">
        <v>57268</v>
      </c>
      <c r="D27" s="7">
        <v>13536</v>
      </c>
      <c r="E27" s="51">
        <v>1283</v>
      </c>
      <c r="F27" s="5">
        <v>1198</v>
      </c>
      <c r="G27" s="51"/>
      <c r="H27" s="277"/>
      <c r="I27" s="51">
        <v>31264</v>
      </c>
      <c r="J27" s="5">
        <v>12251</v>
      </c>
    </row>
    <row r="28" spans="1:10" ht="21" customHeight="1" x14ac:dyDescent="0.15">
      <c r="A28" s="6" t="s">
        <v>140</v>
      </c>
      <c r="B28" s="7">
        <v>65120</v>
      </c>
      <c r="C28" s="51">
        <v>61557</v>
      </c>
      <c r="D28" s="7">
        <v>21348</v>
      </c>
      <c r="E28" s="51">
        <v>2030</v>
      </c>
      <c r="F28" s="5">
        <v>1877</v>
      </c>
      <c r="G28" s="51"/>
      <c r="H28" s="5"/>
      <c r="I28" s="51">
        <v>73288</v>
      </c>
      <c r="J28" s="5">
        <v>33976</v>
      </c>
    </row>
    <row r="29" spans="1:10" ht="21" customHeight="1" x14ac:dyDescent="0.15">
      <c r="A29" s="6" t="s">
        <v>147</v>
      </c>
      <c r="B29" s="7">
        <v>22358</v>
      </c>
      <c r="C29" s="51">
        <v>22016</v>
      </c>
      <c r="D29" s="7">
        <v>4874</v>
      </c>
      <c r="E29" s="51">
        <v>842</v>
      </c>
      <c r="F29" s="5">
        <v>819</v>
      </c>
      <c r="G29" s="51"/>
      <c r="H29" s="5"/>
      <c r="I29" s="51">
        <v>14182</v>
      </c>
      <c r="J29" s="5">
        <v>5005</v>
      </c>
    </row>
    <row r="30" spans="1:10" ht="21" customHeight="1" x14ac:dyDescent="0.15">
      <c r="A30" s="6" t="s">
        <v>141</v>
      </c>
      <c r="B30" s="7">
        <v>80660</v>
      </c>
      <c r="C30" s="51">
        <v>79712</v>
      </c>
      <c r="D30" s="7">
        <v>22754</v>
      </c>
      <c r="E30" s="51">
        <v>3383</v>
      </c>
      <c r="F30" s="5">
        <v>3274</v>
      </c>
      <c r="G30" s="278"/>
      <c r="H30" s="279"/>
      <c r="I30" s="51">
        <v>140609</v>
      </c>
      <c r="J30" s="5">
        <v>65807</v>
      </c>
    </row>
    <row r="31" spans="1:10" ht="21" customHeight="1" x14ac:dyDescent="0.15">
      <c r="A31" s="6" t="s">
        <v>142</v>
      </c>
      <c r="B31" s="7">
        <v>10146</v>
      </c>
      <c r="C31" s="51">
        <v>10146</v>
      </c>
      <c r="D31" s="7">
        <v>4097</v>
      </c>
      <c r="E31" s="51">
        <v>151</v>
      </c>
      <c r="F31" s="5">
        <v>122</v>
      </c>
      <c r="G31" s="278"/>
      <c r="H31" s="279"/>
      <c r="I31" s="51">
        <v>8593</v>
      </c>
      <c r="J31" s="5">
        <v>5568</v>
      </c>
    </row>
    <row r="32" spans="1:10" ht="21" customHeight="1" x14ac:dyDescent="0.15">
      <c r="A32" s="6" t="s">
        <v>143</v>
      </c>
      <c r="B32" s="7">
        <v>14495</v>
      </c>
      <c r="C32" s="51">
        <v>14495</v>
      </c>
      <c r="D32" s="7">
        <v>4167</v>
      </c>
      <c r="E32" s="51">
        <v>172</v>
      </c>
      <c r="F32" s="5">
        <v>127</v>
      </c>
      <c r="G32" s="278"/>
      <c r="H32" s="279"/>
      <c r="I32" s="51">
        <v>5531</v>
      </c>
      <c r="J32" s="5">
        <v>3945</v>
      </c>
    </row>
    <row r="33" spans="1:10" ht="21" customHeight="1" x14ac:dyDescent="0.15">
      <c r="A33" s="8" t="s">
        <v>149</v>
      </c>
      <c r="B33" s="45">
        <f>SUM(B8:B32)</f>
        <v>1062504</v>
      </c>
      <c r="C33" s="52">
        <f>SUM(C8:C32)</f>
        <v>1043877</v>
      </c>
      <c r="D33" s="12">
        <f>SUM(D8:D32)</f>
        <v>302909</v>
      </c>
      <c r="E33" s="224">
        <f>SUM(E8:E32)</f>
        <v>38302</v>
      </c>
      <c r="F33" s="225">
        <f>SUM(F8:F32)</f>
        <v>35833</v>
      </c>
      <c r="G33" s="270">
        <v>93745</v>
      </c>
      <c r="H33" s="225">
        <v>17686</v>
      </c>
      <c r="I33" s="64">
        <f>SUM(I8:I32)</f>
        <v>1689298</v>
      </c>
      <c r="J33" s="34">
        <f>SUM(J8:J32)</f>
        <v>683845</v>
      </c>
    </row>
    <row r="34" spans="1:10" ht="21" customHeight="1" x14ac:dyDescent="0.15">
      <c r="A34" s="6" t="s">
        <v>19</v>
      </c>
      <c r="B34" s="226">
        <v>390496</v>
      </c>
      <c r="C34" s="227">
        <v>382243</v>
      </c>
      <c r="D34" s="223">
        <v>68766</v>
      </c>
      <c r="E34" s="227">
        <v>7798</v>
      </c>
      <c r="F34" s="223">
        <v>6728</v>
      </c>
      <c r="G34" s="227"/>
      <c r="H34" s="223"/>
      <c r="I34" s="227">
        <v>416177</v>
      </c>
      <c r="J34" s="223">
        <v>129196</v>
      </c>
    </row>
    <row r="35" spans="1:10" ht="21" customHeight="1" x14ac:dyDescent="0.15">
      <c r="A35" s="6" t="s">
        <v>35</v>
      </c>
      <c r="B35" s="7">
        <v>61478</v>
      </c>
      <c r="C35" s="48">
        <v>61135</v>
      </c>
      <c r="D35" s="5">
        <v>13182</v>
      </c>
      <c r="E35" s="48">
        <v>889</v>
      </c>
      <c r="F35" s="5">
        <v>796</v>
      </c>
      <c r="G35" s="48"/>
      <c r="H35" s="5"/>
      <c r="I35" s="48">
        <v>55373</v>
      </c>
      <c r="J35" s="5">
        <v>19721</v>
      </c>
    </row>
    <row r="36" spans="1:10" ht="21" customHeight="1" x14ac:dyDescent="0.15">
      <c r="A36" s="6" t="s">
        <v>128</v>
      </c>
      <c r="B36" s="10">
        <v>57939</v>
      </c>
      <c r="C36" s="48">
        <v>57870</v>
      </c>
      <c r="D36" s="5">
        <v>14155</v>
      </c>
      <c r="E36" s="10">
        <v>1143</v>
      </c>
      <c r="F36" s="5">
        <v>1136</v>
      </c>
      <c r="G36" s="10"/>
      <c r="H36" s="5"/>
      <c r="I36" s="48">
        <v>39500</v>
      </c>
      <c r="J36" s="5">
        <v>14030</v>
      </c>
    </row>
    <row r="37" spans="1:10" ht="21" customHeight="1" x14ac:dyDescent="0.15">
      <c r="A37" s="6" t="s">
        <v>129</v>
      </c>
      <c r="B37" s="7">
        <v>37241</v>
      </c>
      <c r="C37" s="48">
        <v>36753</v>
      </c>
      <c r="D37" s="5">
        <v>8705</v>
      </c>
      <c r="E37" s="48">
        <v>851</v>
      </c>
      <c r="F37" s="5">
        <v>808</v>
      </c>
      <c r="G37" s="48"/>
      <c r="H37" s="5"/>
      <c r="I37" s="48">
        <v>22728</v>
      </c>
      <c r="J37" s="5">
        <v>6831</v>
      </c>
    </row>
    <row r="38" spans="1:10" ht="21" customHeight="1" x14ac:dyDescent="0.15">
      <c r="A38" s="6" t="s">
        <v>130</v>
      </c>
      <c r="B38" s="7">
        <v>89533</v>
      </c>
      <c r="C38" s="48">
        <v>87256</v>
      </c>
      <c r="D38" s="5">
        <v>21491</v>
      </c>
      <c r="E38" s="48">
        <v>1410</v>
      </c>
      <c r="F38" s="5">
        <v>1231</v>
      </c>
      <c r="G38" s="48"/>
      <c r="H38" s="5"/>
      <c r="I38" s="48">
        <v>46014</v>
      </c>
      <c r="J38" s="5">
        <v>15636</v>
      </c>
    </row>
    <row r="39" spans="1:10" ht="21" customHeight="1" x14ac:dyDescent="0.15">
      <c r="A39" s="3" t="s">
        <v>153</v>
      </c>
      <c r="B39" s="11">
        <f>SUM(B34:B38)</f>
        <v>636687</v>
      </c>
      <c r="C39" s="53">
        <f>SUM(C34:C38)</f>
        <v>625257</v>
      </c>
      <c r="D39" s="9">
        <f>SUM(D34:D38)</f>
        <v>126299</v>
      </c>
      <c r="E39" s="53">
        <f>SUM(E34:E38)</f>
        <v>12091</v>
      </c>
      <c r="F39" s="9">
        <f>SUM(F34:F38)</f>
        <v>10699</v>
      </c>
      <c r="G39" s="65">
        <v>104603</v>
      </c>
      <c r="H39" s="9">
        <v>4673</v>
      </c>
      <c r="I39" s="53">
        <f>SUM(I34:I38)</f>
        <v>579792</v>
      </c>
      <c r="J39" s="9">
        <f>SUM(J34:J38)</f>
        <v>185414</v>
      </c>
    </row>
    <row r="40" spans="1:10" ht="18" customHeight="1" x14ac:dyDescent="0.15">
      <c r="A40" s="2"/>
      <c r="B40" s="2"/>
      <c r="C40" s="2"/>
      <c r="D40" s="1"/>
      <c r="E40" s="1"/>
      <c r="F40" s="2"/>
      <c r="G40" s="32"/>
      <c r="H40" s="32"/>
      <c r="I40" s="32"/>
    </row>
    <row r="41" spans="1:10" ht="18" customHeight="1" x14ac:dyDescent="0.15">
      <c r="A41" s="2"/>
      <c r="B41" s="2"/>
      <c r="C41" s="2"/>
      <c r="D41" s="2"/>
      <c r="E41" s="2"/>
      <c r="F41" s="2"/>
      <c r="G41" s="32"/>
      <c r="H41" s="32"/>
      <c r="I41" s="32"/>
    </row>
    <row r="42" spans="1:10" x14ac:dyDescent="0.15">
      <c r="A42" s="37"/>
      <c r="B42" s="37" t="s">
        <v>50</v>
      </c>
      <c r="C42" s="359" t="s">
        <v>51</v>
      </c>
      <c r="D42" s="360"/>
      <c r="E42" s="355" t="s">
        <v>43</v>
      </c>
      <c r="F42" s="357"/>
      <c r="G42" s="355" t="s">
        <v>52</v>
      </c>
      <c r="H42" s="357"/>
      <c r="I42" s="355" t="s">
        <v>53</v>
      </c>
      <c r="J42" s="357"/>
    </row>
    <row r="43" spans="1:10" x14ac:dyDescent="0.15">
      <c r="A43" s="156" t="s">
        <v>15</v>
      </c>
      <c r="B43" s="38" t="s">
        <v>55</v>
      </c>
      <c r="C43" s="361" t="s">
        <v>44</v>
      </c>
      <c r="D43" s="350" t="s">
        <v>56</v>
      </c>
      <c r="E43" s="348" t="s">
        <v>41</v>
      </c>
      <c r="F43" s="59" t="s">
        <v>45</v>
      </c>
      <c r="G43" s="348" t="s">
        <v>41</v>
      </c>
      <c r="H43" s="350" t="s">
        <v>46</v>
      </c>
      <c r="I43" s="348" t="s">
        <v>47</v>
      </c>
      <c r="J43" s="350" t="s">
        <v>48</v>
      </c>
    </row>
    <row r="44" spans="1:10" x14ac:dyDescent="0.15">
      <c r="A44" s="22"/>
      <c r="B44" s="46"/>
      <c r="C44" s="362"/>
      <c r="D44" s="351"/>
      <c r="E44" s="349"/>
      <c r="F44" s="60" t="s">
        <v>165</v>
      </c>
      <c r="G44" s="349"/>
      <c r="H44" s="351"/>
      <c r="I44" s="349"/>
      <c r="J44" s="351"/>
    </row>
    <row r="45" spans="1:10" x14ac:dyDescent="0.15">
      <c r="A45" s="23"/>
      <c r="B45" s="220" t="s">
        <v>49</v>
      </c>
      <c r="C45" s="49" t="s">
        <v>49</v>
      </c>
      <c r="D45" s="220" t="s">
        <v>187</v>
      </c>
      <c r="E45" s="61" t="s">
        <v>186</v>
      </c>
      <c r="F45" s="62" t="s">
        <v>186</v>
      </c>
      <c r="G45" s="61" t="s">
        <v>87</v>
      </c>
      <c r="H45" s="62" t="s">
        <v>87</v>
      </c>
      <c r="I45" s="61" t="s">
        <v>49</v>
      </c>
      <c r="J45" s="62" t="s">
        <v>49</v>
      </c>
    </row>
    <row r="46" spans="1:10" ht="21" customHeight="1" x14ac:dyDescent="0.15">
      <c r="A46" s="13" t="s">
        <v>0</v>
      </c>
      <c r="B46" s="41">
        <v>301792</v>
      </c>
      <c r="C46" s="51">
        <v>297409</v>
      </c>
      <c r="D46" s="7">
        <v>52826</v>
      </c>
      <c r="E46" s="51">
        <v>6048</v>
      </c>
      <c r="F46" s="5">
        <v>4299</v>
      </c>
      <c r="G46" s="51">
        <v>30714</v>
      </c>
      <c r="H46" s="5">
        <v>1454</v>
      </c>
      <c r="I46" s="51">
        <v>223776</v>
      </c>
      <c r="J46" s="5">
        <v>62094</v>
      </c>
    </row>
    <row r="47" spans="1:10" ht="21" customHeight="1" x14ac:dyDescent="0.15">
      <c r="A47" s="14" t="s">
        <v>1</v>
      </c>
      <c r="B47" s="42">
        <v>270318</v>
      </c>
      <c r="C47" s="218">
        <v>265759</v>
      </c>
      <c r="D47" s="228">
        <v>50273</v>
      </c>
      <c r="E47" s="218">
        <v>5946</v>
      </c>
      <c r="F47" s="15">
        <v>5648</v>
      </c>
      <c r="G47" s="218">
        <v>3132</v>
      </c>
      <c r="H47" s="15">
        <v>514</v>
      </c>
      <c r="I47" s="218">
        <v>137039</v>
      </c>
      <c r="J47" s="15">
        <v>50516</v>
      </c>
    </row>
    <row r="48" spans="1:10" ht="21" customHeight="1" x14ac:dyDescent="0.15">
      <c r="A48" s="20" t="s">
        <v>162</v>
      </c>
      <c r="B48" s="222">
        <v>144545</v>
      </c>
      <c r="C48" s="229">
        <v>143128</v>
      </c>
      <c r="D48" s="223">
        <v>352</v>
      </c>
      <c r="E48" s="222">
        <v>2886</v>
      </c>
      <c r="F48" s="223">
        <v>2205</v>
      </c>
      <c r="G48" s="227"/>
      <c r="H48" s="223"/>
      <c r="I48" s="227">
        <v>85662</v>
      </c>
      <c r="J48" s="223">
        <v>766</v>
      </c>
    </row>
    <row r="49" spans="1:10" ht="21" customHeight="1" x14ac:dyDescent="0.15">
      <c r="A49" s="274" t="s">
        <v>205</v>
      </c>
      <c r="B49" s="48">
        <v>37354</v>
      </c>
      <c r="C49" s="51">
        <v>37075</v>
      </c>
      <c r="D49" s="7">
        <v>35597</v>
      </c>
      <c r="E49" s="48">
        <v>1589</v>
      </c>
      <c r="F49" s="5">
        <v>1167</v>
      </c>
      <c r="G49" s="10"/>
      <c r="H49" s="5"/>
      <c r="I49" s="10">
        <v>71487</v>
      </c>
      <c r="J49" s="5">
        <v>33071</v>
      </c>
    </row>
    <row r="50" spans="1:10" ht="21" customHeight="1" x14ac:dyDescent="0.15">
      <c r="A50" s="16" t="s">
        <v>202</v>
      </c>
      <c r="B50" s="55">
        <f>SUM(B48:B49)</f>
        <v>181899</v>
      </c>
      <c r="C50" s="54">
        <f t="shared" ref="C50:J50" si="0">SUM(C48:C49)</f>
        <v>180203</v>
      </c>
      <c r="D50" s="17">
        <f t="shared" si="0"/>
        <v>35949</v>
      </c>
      <c r="E50" s="55">
        <f t="shared" si="0"/>
        <v>4475</v>
      </c>
      <c r="F50" s="18">
        <f t="shared" si="0"/>
        <v>3372</v>
      </c>
      <c r="G50" s="140">
        <v>23855</v>
      </c>
      <c r="H50" s="18">
        <v>2117</v>
      </c>
      <c r="I50" s="140">
        <f t="shared" si="0"/>
        <v>157149</v>
      </c>
      <c r="J50" s="18">
        <f t="shared" si="0"/>
        <v>33837</v>
      </c>
    </row>
    <row r="51" spans="1:10" ht="21" customHeight="1" x14ac:dyDescent="0.15">
      <c r="A51" s="13" t="s">
        <v>3</v>
      </c>
      <c r="B51" s="41">
        <v>152784</v>
      </c>
      <c r="C51" s="51">
        <v>151177</v>
      </c>
      <c r="D51" s="7">
        <v>40676</v>
      </c>
      <c r="E51" s="51">
        <v>7960</v>
      </c>
      <c r="F51" s="5">
        <v>7467</v>
      </c>
      <c r="G51" s="51">
        <v>7874</v>
      </c>
      <c r="H51" s="5">
        <v>1114</v>
      </c>
      <c r="I51" s="51">
        <v>166659</v>
      </c>
      <c r="J51" s="5">
        <v>68848</v>
      </c>
    </row>
    <row r="52" spans="1:10" ht="21" customHeight="1" x14ac:dyDescent="0.15">
      <c r="A52" s="13" t="s">
        <v>133</v>
      </c>
      <c r="B52" s="41">
        <v>56638</v>
      </c>
      <c r="C52" s="51">
        <v>55011</v>
      </c>
      <c r="D52" s="7">
        <v>12929</v>
      </c>
      <c r="E52" s="51">
        <v>1534</v>
      </c>
      <c r="F52" s="5">
        <v>987</v>
      </c>
      <c r="G52" s="51">
        <v>1952</v>
      </c>
      <c r="H52" s="5">
        <v>345</v>
      </c>
      <c r="I52" s="51">
        <v>35424</v>
      </c>
      <c r="J52" s="5">
        <v>12940</v>
      </c>
    </row>
    <row r="53" spans="1:10" ht="21" customHeight="1" x14ac:dyDescent="0.15">
      <c r="A53" s="16" t="s">
        <v>156</v>
      </c>
      <c r="B53" s="40">
        <f>SUM(B51:B52)</f>
        <v>209422</v>
      </c>
      <c r="C53" s="54">
        <f t="shared" ref="C53:J53" si="1">SUM(C51:C52)</f>
        <v>206188</v>
      </c>
      <c r="D53" s="17">
        <f t="shared" si="1"/>
        <v>53605</v>
      </c>
      <c r="E53" s="54">
        <f t="shared" si="1"/>
        <v>9494</v>
      </c>
      <c r="F53" s="18">
        <f t="shared" si="1"/>
        <v>8454</v>
      </c>
      <c r="G53" s="54">
        <f t="shared" si="1"/>
        <v>9826</v>
      </c>
      <c r="H53" s="18">
        <f t="shared" si="1"/>
        <v>1459</v>
      </c>
      <c r="I53" s="54">
        <f t="shared" si="1"/>
        <v>202083</v>
      </c>
      <c r="J53" s="18">
        <f t="shared" si="1"/>
        <v>81788</v>
      </c>
    </row>
    <row r="54" spans="1:10" ht="21" customHeight="1" x14ac:dyDescent="0.15">
      <c r="A54" s="13" t="s">
        <v>39</v>
      </c>
      <c r="B54" s="41">
        <v>271294</v>
      </c>
      <c r="C54" s="51">
        <v>270563</v>
      </c>
      <c r="D54" s="7">
        <v>56103</v>
      </c>
      <c r="E54" s="51">
        <v>8453</v>
      </c>
      <c r="F54" s="5">
        <v>5427</v>
      </c>
      <c r="G54" s="51"/>
      <c r="H54" s="5"/>
      <c r="I54" s="51">
        <v>286873</v>
      </c>
      <c r="J54" s="5">
        <v>110428</v>
      </c>
    </row>
    <row r="55" spans="1:10" ht="21" customHeight="1" x14ac:dyDescent="0.15">
      <c r="A55" s="13" t="s">
        <v>42</v>
      </c>
      <c r="B55" s="41">
        <v>71595</v>
      </c>
      <c r="C55" s="51">
        <v>71402</v>
      </c>
      <c r="D55" s="7">
        <v>22160</v>
      </c>
      <c r="E55" s="51">
        <v>2689</v>
      </c>
      <c r="F55" s="5">
        <v>1294</v>
      </c>
      <c r="G55" s="51"/>
      <c r="H55" s="5"/>
      <c r="I55" s="51">
        <v>50261</v>
      </c>
      <c r="J55" s="5">
        <v>21314</v>
      </c>
    </row>
    <row r="56" spans="1:10" ht="21" customHeight="1" x14ac:dyDescent="0.15">
      <c r="A56" s="16" t="s">
        <v>157</v>
      </c>
      <c r="B56" s="40">
        <f>SUM(B54:B55)</f>
        <v>342889</v>
      </c>
      <c r="C56" s="54">
        <f t="shared" ref="C56:J56" si="2">SUM(C54:C55)</f>
        <v>341965</v>
      </c>
      <c r="D56" s="17">
        <f t="shared" si="2"/>
        <v>78263</v>
      </c>
      <c r="E56" s="54">
        <f t="shared" si="2"/>
        <v>11142</v>
      </c>
      <c r="F56" s="17">
        <f t="shared" si="2"/>
        <v>6721</v>
      </c>
      <c r="G56" s="54">
        <v>31399</v>
      </c>
      <c r="H56" s="18">
        <v>2254</v>
      </c>
      <c r="I56" s="54">
        <f t="shared" si="2"/>
        <v>337134</v>
      </c>
      <c r="J56" s="18">
        <f t="shared" si="2"/>
        <v>131742</v>
      </c>
    </row>
    <row r="57" spans="1:10" ht="21" customHeight="1" x14ac:dyDescent="0.15">
      <c r="A57" s="14" t="s">
        <v>21</v>
      </c>
      <c r="B57" s="42">
        <v>155161</v>
      </c>
      <c r="C57" s="218">
        <v>152602</v>
      </c>
      <c r="D57" s="228">
        <v>42810</v>
      </c>
      <c r="E57" s="218">
        <v>4359</v>
      </c>
      <c r="F57" s="228">
        <v>3737</v>
      </c>
      <c r="G57" s="218">
        <v>7891</v>
      </c>
      <c r="H57" s="15">
        <v>1683</v>
      </c>
      <c r="I57" s="218">
        <v>166069</v>
      </c>
      <c r="J57" s="15">
        <v>59298</v>
      </c>
    </row>
    <row r="58" spans="1:10" ht="21" customHeight="1" x14ac:dyDescent="0.15">
      <c r="A58" s="13" t="s">
        <v>145</v>
      </c>
      <c r="B58" s="41">
        <v>147567</v>
      </c>
      <c r="C58" s="51">
        <v>145701</v>
      </c>
      <c r="D58" s="7">
        <v>29019</v>
      </c>
      <c r="E58" s="51">
        <v>3805</v>
      </c>
      <c r="F58" s="5">
        <v>2712</v>
      </c>
      <c r="G58" s="10"/>
      <c r="H58" s="5"/>
      <c r="I58" s="51">
        <v>102563</v>
      </c>
      <c r="J58" s="5">
        <v>31687</v>
      </c>
    </row>
    <row r="59" spans="1:10" ht="21" customHeight="1" x14ac:dyDescent="0.15">
      <c r="A59" s="13" t="s">
        <v>164</v>
      </c>
      <c r="B59" s="41">
        <v>157251</v>
      </c>
      <c r="C59" s="51">
        <v>152848</v>
      </c>
      <c r="D59" s="7">
        <v>32262</v>
      </c>
      <c r="E59" s="51">
        <v>2736</v>
      </c>
      <c r="F59" s="5">
        <v>2193</v>
      </c>
      <c r="G59" s="51"/>
      <c r="H59" s="5"/>
      <c r="I59" s="51">
        <v>73069</v>
      </c>
      <c r="J59" s="5">
        <v>20313</v>
      </c>
    </row>
    <row r="60" spans="1:10" ht="21" customHeight="1" x14ac:dyDescent="0.15">
      <c r="A60" s="13" t="s">
        <v>135</v>
      </c>
      <c r="B60" s="41">
        <v>100789</v>
      </c>
      <c r="C60" s="51">
        <v>99361</v>
      </c>
      <c r="D60" s="7">
        <v>22051</v>
      </c>
      <c r="E60" s="51">
        <v>1793</v>
      </c>
      <c r="F60" s="5">
        <v>1448</v>
      </c>
      <c r="G60" s="51"/>
      <c r="H60" s="5"/>
      <c r="I60" s="51">
        <v>47292</v>
      </c>
      <c r="J60" s="5">
        <v>14960</v>
      </c>
    </row>
    <row r="61" spans="1:10" ht="21" customHeight="1" x14ac:dyDescent="0.15">
      <c r="A61" s="13" t="s">
        <v>134</v>
      </c>
      <c r="B61" s="41">
        <v>83208</v>
      </c>
      <c r="C61" s="51">
        <v>81950</v>
      </c>
      <c r="D61" s="7">
        <v>21619</v>
      </c>
      <c r="E61" s="51">
        <v>1425</v>
      </c>
      <c r="F61" s="5">
        <v>1189</v>
      </c>
      <c r="G61" s="51"/>
      <c r="H61" s="5"/>
      <c r="I61" s="51">
        <v>33441</v>
      </c>
      <c r="J61" s="5">
        <v>13422</v>
      </c>
    </row>
    <row r="62" spans="1:10" ht="21" customHeight="1" x14ac:dyDescent="0.15">
      <c r="A62" s="13" t="s">
        <v>40</v>
      </c>
      <c r="B62" s="41">
        <v>25768</v>
      </c>
      <c r="C62" s="51">
        <v>25113</v>
      </c>
      <c r="D62" s="7">
        <v>8113</v>
      </c>
      <c r="E62" s="51">
        <v>665</v>
      </c>
      <c r="F62" s="5">
        <v>623</v>
      </c>
      <c r="G62" s="51"/>
      <c r="H62" s="5"/>
      <c r="I62" s="51">
        <v>5198</v>
      </c>
      <c r="J62" s="5">
        <v>1876</v>
      </c>
    </row>
    <row r="63" spans="1:10" ht="21" customHeight="1" x14ac:dyDescent="0.15">
      <c r="A63" s="16" t="s">
        <v>152</v>
      </c>
      <c r="B63" s="40">
        <f t="shared" ref="B63:J63" si="3">SUM(B58:B62)</f>
        <v>514583</v>
      </c>
      <c r="C63" s="55">
        <f t="shared" si="3"/>
        <v>504973</v>
      </c>
      <c r="D63" s="18">
        <f t="shared" si="3"/>
        <v>113064</v>
      </c>
      <c r="E63" s="55">
        <f t="shared" si="3"/>
        <v>10424</v>
      </c>
      <c r="F63" s="18">
        <f t="shared" si="3"/>
        <v>8165</v>
      </c>
      <c r="G63" s="54">
        <v>31387</v>
      </c>
      <c r="H63" s="18">
        <v>2176</v>
      </c>
      <c r="I63" s="55">
        <f t="shared" si="3"/>
        <v>261563</v>
      </c>
      <c r="J63" s="18">
        <f t="shared" si="3"/>
        <v>82258</v>
      </c>
    </row>
    <row r="64" spans="1:10" ht="21" customHeight="1" x14ac:dyDescent="0.15">
      <c r="A64" s="20" t="s">
        <v>144</v>
      </c>
      <c r="B64" s="226">
        <v>182950</v>
      </c>
      <c r="C64" s="229">
        <v>180325</v>
      </c>
      <c r="D64" s="230">
        <v>46811</v>
      </c>
      <c r="E64" s="229">
        <v>5012</v>
      </c>
      <c r="F64" s="223">
        <v>3403</v>
      </c>
      <c r="G64" s="229"/>
      <c r="H64" s="223"/>
      <c r="I64" s="229">
        <v>259028</v>
      </c>
      <c r="J64" s="223">
        <v>114178</v>
      </c>
    </row>
    <row r="65" spans="1:10" ht="21" customHeight="1" x14ac:dyDescent="0.15">
      <c r="A65" s="13" t="s">
        <v>131</v>
      </c>
      <c r="B65" s="41">
        <v>123181</v>
      </c>
      <c r="C65" s="51">
        <v>122915</v>
      </c>
      <c r="D65" s="7">
        <v>33110</v>
      </c>
      <c r="E65" s="51">
        <v>1966</v>
      </c>
      <c r="F65" s="5">
        <v>1217</v>
      </c>
      <c r="G65" s="51"/>
      <c r="H65" s="7"/>
      <c r="I65" s="51">
        <v>75008</v>
      </c>
      <c r="J65" s="5">
        <v>25065</v>
      </c>
    </row>
    <row r="66" spans="1:10" ht="21" customHeight="1" x14ac:dyDescent="0.15">
      <c r="A66" s="13" t="s">
        <v>132</v>
      </c>
      <c r="B66" s="41">
        <v>73757</v>
      </c>
      <c r="C66" s="51">
        <v>72164</v>
      </c>
      <c r="D66" s="7">
        <v>1649</v>
      </c>
      <c r="E66" s="51">
        <v>957</v>
      </c>
      <c r="F66" s="5">
        <v>740</v>
      </c>
      <c r="G66" s="51"/>
      <c r="H66" s="5"/>
      <c r="I66" s="51">
        <v>46677</v>
      </c>
      <c r="J66" s="5">
        <v>7790</v>
      </c>
    </row>
    <row r="67" spans="1:10" ht="21" customHeight="1" x14ac:dyDescent="0.15">
      <c r="A67" s="13" t="s">
        <v>136</v>
      </c>
      <c r="B67" s="41">
        <v>40009</v>
      </c>
      <c r="C67" s="51">
        <v>39369</v>
      </c>
      <c r="D67" s="7">
        <v>16158</v>
      </c>
      <c r="E67" s="51">
        <v>829</v>
      </c>
      <c r="F67" s="5">
        <v>690</v>
      </c>
      <c r="G67" s="51"/>
      <c r="H67" s="5"/>
      <c r="I67" s="51">
        <v>56766</v>
      </c>
      <c r="J67" s="5">
        <v>25434</v>
      </c>
    </row>
    <row r="68" spans="1:10" ht="21" customHeight="1" x14ac:dyDescent="0.15">
      <c r="A68" s="8" t="s">
        <v>151</v>
      </c>
      <c r="B68" s="40">
        <f>SUM(B64:B67)</f>
        <v>419897</v>
      </c>
      <c r="C68" s="54">
        <f>SUM(C64:C67)</f>
        <v>414773</v>
      </c>
      <c r="D68" s="17">
        <f>SUM(D64:D67)</f>
        <v>97728</v>
      </c>
      <c r="E68" s="55">
        <f>SUM(E64:E67)</f>
        <v>8764</v>
      </c>
      <c r="F68" s="18">
        <f>SUM(F64:F67)</f>
        <v>6050</v>
      </c>
      <c r="G68" s="55">
        <v>49557</v>
      </c>
      <c r="H68" s="18">
        <v>1851</v>
      </c>
      <c r="I68" s="55">
        <f>SUM(I64:I67)</f>
        <v>437479</v>
      </c>
      <c r="J68" s="18">
        <f>SUM(J64:J67)</f>
        <v>172467</v>
      </c>
    </row>
    <row r="69" spans="1:10" ht="21" customHeight="1" x14ac:dyDescent="0.15">
      <c r="A69" s="19" t="s">
        <v>4</v>
      </c>
      <c r="B69" s="43">
        <f t="shared" ref="B69:J69" si="4">+B33+B39+B68+B46+B47+B50+B53+B56+B57+B63</f>
        <v>4095152</v>
      </c>
      <c r="C69" s="56">
        <f t="shared" si="4"/>
        <v>4033006</v>
      </c>
      <c r="D69" s="24">
        <f t="shared" si="4"/>
        <v>953726</v>
      </c>
      <c r="E69" s="56">
        <f t="shared" si="4"/>
        <v>111045</v>
      </c>
      <c r="F69" s="24">
        <f t="shared" si="4"/>
        <v>92978</v>
      </c>
      <c r="G69" s="56">
        <f t="shared" si="4"/>
        <v>386109</v>
      </c>
      <c r="H69" s="24">
        <f t="shared" si="4"/>
        <v>35867</v>
      </c>
      <c r="I69" s="56">
        <f t="shared" si="4"/>
        <v>4191382</v>
      </c>
      <c r="J69" s="24">
        <f t="shared" si="4"/>
        <v>1543259</v>
      </c>
    </row>
    <row r="70" spans="1:10" ht="21" customHeight="1" x14ac:dyDescent="0.15">
      <c r="A70" s="21" t="s">
        <v>5</v>
      </c>
      <c r="B70" s="44">
        <v>92553</v>
      </c>
      <c r="C70" s="231">
        <v>89356</v>
      </c>
      <c r="D70" s="232">
        <v>28003</v>
      </c>
      <c r="E70" s="231">
        <v>2102</v>
      </c>
      <c r="F70" s="233">
        <v>1509</v>
      </c>
      <c r="G70" s="231">
        <v>9156</v>
      </c>
      <c r="H70" s="233">
        <v>727</v>
      </c>
      <c r="I70" s="231">
        <v>69999</v>
      </c>
      <c r="J70" s="233">
        <v>14742</v>
      </c>
    </row>
    <row r="71" spans="1:10" ht="21" customHeight="1" x14ac:dyDescent="0.15">
      <c r="A71" s="22" t="s">
        <v>6</v>
      </c>
      <c r="B71" s="48">
        <v>122839</v>
      </c>
      <c r="C71" s="51">
        <v>120211</v>
      </c>
      <c r="D71" s="10">
        <v>28065</v>
      </c>
      <c r="E71" s="51">
        <v>3237</v>
      </c>
      <c r="F71" s="10">
        <v>2437</v>
      </c>
      <c r="G71" s="51">
        <v>18739</v>
      </c>
      <c r="H71" s="10">
        <v>1844</v>
      </c>
      <c r="I71" s="51">
        <v>118430</v>
      </c>
      <c r="J71" s="7">
        <v>33361</v>
      </c>
    </row>
    <row r="72" spans="1:10" ht="21" customHeight="1" x14ac:dyDescent="0.15">
      <c r="A72" s="22" t="s">
        <v>7</v>
      </c>
      <c r="B72" s="41">
        <v>123257</v>
      </c>
      <c r="C72" s="51">
        <v>120821</v>
      </c>
      <c r="D72" s="7">
        <v>43264</v>
      </c>
      <c r="E72" s="51">
        <v>4643</v>
      </c>
      <c r="F72" s="5">
        <v>3708</v>
      </c>
      <c r="G72" s="51">
        <v>19926</v>
      </c>
      <c r="H72" s="5">
        <v>1610</v>
      </c>
      <c r="I72" s="51">
        <v>70986</v>
      </c>
      <c r="J72" s="5">
        <v>28098</v>
      </c>
    </row>
    <row r="73" spans="1:10" ht="21" customHeight="1" x14ac:dyDescent="0.15">
      <c r="A73" s="23" t="s">
        <v>8</v>
      </c>
      <c r="B73" s="234">
        <v>131058</v>
      </c>
      <c r="C73" s="57">
        <v>127854</v>
      </c>
      <c r="D73" s="11">
        <v>27837</v>
      </c>
      <c r="E73" s="57">
        <v>2758</v>
      </c>
      <c r="F73" s="9">
        <v>1960</v>
      </c>
      <c r="G73" s="57">
        <v>7208</v>
      </c>
      <c r="H73" s="9">
        <v>494</v>
      </c>
      <c r="I73" s="57">
        <v>57621</v>
      </c>
      <c r="J73" s="9">
        <v>18520</v>
      </c>
    </row>
    <row r="74" spans="1:10" ht="21" customHeight="1" x14ac:dyDescent="0.15">
      <c r="A74" s="19" t="s">
        <v>9</v>
      </c>
      <c r="B74" s="43">
        <f>SUM(B70:B73)</f>
        <v>469707</v>
      </c>
      <c r="C74" s="56">
        <f t="shared" ref="C74:J74" si="5">SUM(C70:C73)</f>
        <v>458242</v>
      </c>
      <c r="D74" s="24">
        <f t="shared" si="5"/>
        <v>127169</v>
      </c>
      <c r="E74" s="56">
        <f t="shared" si="5"/>
        <v>12740</v>
      </c>
      <c r="F74" s="24">
        <f t="shared" si="5"/>
        <v>9614</v>
      </c>
      <c r="G74" s="56">
        <f t="shared" si="5"/>
        <v>55029</v>
      </c>
      <c r="H74" s="24">
        <f>SUM(H70:H73)</f>
        <v>4675</v>
      </c>
      <c r="I74" s="56">
        <f t="shared" si="5"/>
        <v>317036</v>
      </c>
      <c r="J74" s="24">
        <f t="shared" si="5"/>
        <v>94721</v>
      </c>
    </row>
    <row r="75" spans="1:10" ht="21" customHeight="1" x14ac:dyDescent="0.15">
      <c r="A75" s="19" t="s">
        <v>10</v>
      </c>
      <c r="B75" s="43">
        <f t="shared" ref="B75:J75" si="6">B69+B74</f>
        <v>4564859</v>
      </c>
      <c r="C75" s="56">
        <f t="shared" si="6"/>
        <v>4491248</v>
      </c>
      <c r="D75" s="24">
        <f t="shared" si="6"/>
        <v>1080895</v>
      </c>
      <c r="E75" s="56">
        <f t="shared" si="6"/>
        <v>123785</v>
      </c>
      <c r="F75" s="24">
        <f>F69+F74</f>
        <v>102592</v>
      </c>
      <c r="G75" s="56">
        <f t="shared" si="6"/>
        <v>441138</v>
      </c>
      <c r="H75" s="24">
        <f t="shared" si="6"/>
        <v>40542</v>
      </c>
      <c r="I75" s="56">
        <f t="shared" si="6"/>
        <v>4508418</v>
      </c>
      <c r="J75" s="24">
        <f t="shared" si="6"/>
        <v>1637980</v>
      </c>
    </row>
    <row r="76" spans="1:10" ht="21" customHeight="1" x14ac:dyDescent="0.15">
      <c r="A76" s="21" t="s">
        <v>11</v>
      </c>
      <c r="B76" s="44">
        <v>97460</v>
      </c>
      <c r="C76" s="56">
        <v>94617</v>
      </c>
      <c r="D76" s="24">
        <v>27537</v>
      </c>
      <c r="E76" s="56">
        <v>2728</v>
      </c>
      <c r="F76" s="24">
        <v>2592</v>
      </c>
      <c r="G76" s="56">
        <v>10597</v>
      </c>
      <c r="H76" s="24">
        <v>874</v>
      </c>
      <c r="I76" s="56">
        <v>70902</v>
      </c>
      <c r="J76" s="25">
        <v>19399</v>
      </c>
    </row>
    <row r="77" spans="1:10" ht="21" customHeight="1" x14ac:dyDescent="0.15">
      <c r="A77" s="19" t="s">
        <v>160</v>
      </c>
      <c r="B77" s="43">
        <f>B76+B75</f>
        <v>4662319</v>
      </c>
      <c r="C77" s="58">
        <f t="shared" ref="C77:J77" si="7">C76+C75</f>
        <v>4585865</v>
      </c>
      <c r="D77" s="25">
        <f t="shared" si="7"/>
        <v>1108432</v>
      </c>
      <c r="E77" s="58">
        <f t="shared" si="7"/>
        <v>126513</v>
      </c>
      <c r="F77" s="25">
        <f t="shared" si="7"/>
        <v>105184</v>
      </c>
      <c r="G77" s="58">
        <f t="shared" si="7"/>
        <v>451735</v>
      </c>
      <c r="H77" s="25">
        <f t="shared" si="7"/>
        <v>41416</v>
      </c>
      <c r="I77" s="58">
        <f t="shared" si="7"/>
        <v>4579320</v>
      </c>
      <c r="J77" s="25">
        <f t="shared" si="7"/>
        <v>1657379</v>
      </c>
    </row>
    <row r="78" spans="1:10" ht="21" customHeight="1" x14ac:dyDescent="0.15">
      <c r="A78" s="19" t="s">
        <v>13</v>
      </c>
      <c r="B78" s="43">
        <f t="shared" ref="B78:J78" si="8">+B7+B77</f>
        <v>5692008</v>
      </c>
      <c r="C78" s="58">
        <f t="shared" si="8"/>
        <v>5598797</v>
      </c>
      <c r="D78" s="25">
        <f t="shared" si="8"/>
        <v>1148752</v>
      </c>
      <c r="E78" s="58">
        <f t="shared" si="8"/>
        <v>143602</v>
      </c>
      <c r="F78" s="25">
        <f t="shared" si="8"/>
        <v>115673</v>
      </c>
      <c r="G78" s="58">
        <f t="shared" si="8"/>
        <v>534668</v>
      </c>
      <c r="H78" s="25">
        <f t="shared" si="8"/>
        <v>45532</v>
      </c>
      <c r="I78" s="58">
        <f t="shared" si="8"/>
        <v>4711678</v>
      </c>
      <c r="J78" s="25">
        <f t="shared" si="8"/>
        <v>1676315</v>
      </c>
    </row>
    <row r="79" spans="1:10" x14ac:dyDescent="0.15">
      <c r="A79" s="280"/>
    </row>
  </sheetData>
  <mergeCells count="23">
    <mergeCell ref="I43:I44"/>
    <mergeCell ref="J43:J44"/>
    <mergeCell ref="G43:G44"/>
    <mergeCell ref="H43:H44"/>
    <mergeCell ref="C43:C44"/>
    <mergeCell ref="D43:D44"/>
    <mergeCell ref="E43:E44"/>
    <mergeCell ref="E4:E5"/>
    <mergeCell ref="D4:D5"/>
    <mergeCell ref="A1:J1"/>
    <mergeCell ref="C42:D42"/>
    <mergeCell ref="E42:F42"/>
    <mergeCell ref="G42:H42"/>
    <mergeCell ref="I42:J42"/>
    <mergeCell ref="C3:D3"/>
    <mergeCell ref="E3:F3"/>
    <mergeCell ref="G3:H3"/>
    <mergeCell ref="I3:J3"/>
    <mergeCell ref="G4:G5"/>
    <mergeCell ref="C4:C5"/>
    <mergeCell ref="J4:J5"/>
    <mergeCell ref="I4:I5"/>
    <mergeCell ref="H4:H5"/>
  </mergeCells>
  <phoneticPr fontId="2"/>
  <pageMargins left="0.6692913385826772" right="0.6692913385826772" top="0.55118110236220474" bottom="0.74803149606299213" header="0.31496062992125984" footer="0.31496062992125984"/>
  <pageSetup paperSize="9" scale="98" firstPageNumber="5" orientation="portrait" useFirstPageNumber="1" r:id="rId1"/>
  <headerFooter alignWithMargins="0">
    <oddFooter>&amp;C&amp;"ＭＳ Ｐ明朝,標準"- &amp;P -</oddFooter>
  </headerFooter>
  <rowBreaks count="1" manualBreakCount="1"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3"/>
  <sheetViews>
    <sheetView view="pageBreakPreview" zoomScale="90" zoomScaleNormal="90" zoomScaleSheetLayoutView="90" workbookViewId="0">
      <pane ySplit="8" topLeftCell="A46" activePane="bottomLeft" state="frozen"/>
      <selection activeCell="G11" sqref="G11"/>
      <selection pane="bottomLeft" activeCell="G81" sqref="G81"/>
    </sheetView>
  </sheetViews>
  <sheetFormatPr defaultRowHeight="13.5" x14ac:dyDescent="0.1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 x14ac:dyDescent="0.15">
      <c r="A1" s="354" t="s">
        <v>173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</row>
    <row r="2" spans="1:39" ht="14.1" customHeight="1" x14ac:dyDescent="0.15">
      <c r="A2" s="35"/>
      <c r="B2" s="35"/>
      <c r="C2" s="36"/>
      <c r="D2" s="35"/>
      <c r="E2" s="35"/>
      <c r="F2" s="35"/>
      <c r="G2" s="35"/>
      <c r="H2" s="35"/>
      <c r="I2" s="36"/>
      <c r="J2" s="35"/>
      <c r="K2" s="35"/>
      <c r="L2" s="35"/>
      <c r="M2" s="35"/>
      <c r="N2" s="35"/>
      <c r="O2" s="36"/>
      <c r="P2" s="35"/>
      <c r="Q2" s="35"/>
      <c r="R2" s="35"/>
      <c r="S2" s="35"/>
      <c r="T2" s="35"/>
      <c r="U2" s="36"/>
      <c r="V2" s="35"/>
      <c r="W2" s="35"/>
      <c r="X2" s="35"/>
      <c r="Y2" s="35"/>
      <c r="Z2" s="35"/>
      <c r="AA2" s="36"/>
      <c r="AB2" s="35"/>
      <c r="AC2" s="35"/>
      <c r="AD2" s="35"/>
      <c r="AE2" s="35"/>
      <c r="AF2" s="35"/>
      <c r="AG2" s="35"/>
      <c r="AH2" s="35"/>
      <c r="AI2" s="35"/>
    </row>
    <row r="3" spans="1:39" x14ac:dyDescent="0.15">
      <c r="A3" s="37"/>
      <c r="B3" s="355" t="s">
        <v>71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7"/>
      <c r="AG3" s="197"/>
      <c r="AH3" s="37"/>
      <c r="AI3" s="384" t="s">
        <v>73</v>
      </c>
      <c r="AJ3" s="385"/>
      <c r="AK3" s="386"/>
      <c r="AL3" s="384" t="s">
        <v>74</v>
      </c>
      <c r="AM3" s="386"/>
    </row>
    <row r="4" spans="1:39" x14ac:dyDescent="0.15">
      <c r="A4" s="156"/>
      <c r="B4" s="355" t="s">
        <v>188</v>
      </c>
      <c r="C4" s="376"/>
      <c r="D4" s="376"/>
      <c r="E4" s="376"/>
      <c r="F4" s="376"/>
      <c r="G4" s="377"/>
      <c r="H4" s="355" t="s">
        <v>189</v>
      </c>
      <c r="I4" s="376"/>
      <c r="J4" s="376"/>
      <c r="K4" s="376"/>
      <c r="L4" s="376"/>
      <c r="M4" s="377"/>
      <c r="N4" s="384" t="s">
        <v>207</v>
      </c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156"/>
      <c r="AG4" s="202"/>
      <c r="AH4" s="156" t="s">
        <v>72</v>
      </c>
      <c r="AI4" s="387"/>
      <c r="AJ4" s="388"/>
      <c r="AK4" s="389"/>
      <c r="AL4" s="387"/>
      <c r="AM4" s="389"/>
    </row>
    <row r="5" spans="1:39" x14ac:dyDescent="0.15">
      <c r="A5" s="156" t="s">
        <v>15</v>
      </c>
      <c r="B5" s="379" t="s">
        <v>75</v>
      </c>
      <c r="C5" s="380"/>
      <c r="D5" s="381" t="s">
        <v>76</v>
      </c>
      <c r="E5" s="380"/>
      <c r="F5" s="381" t="s">
        <v>77</v>
      </c>
      <c r="G5" s="382"/>
      <c r="H5" s="379" t="s">
        <v>75</v>
      </c>
      <c r="I5" s="380"/>
      <c r="J5" s="381" t="s">
        <v>76</v>
      </c>
      <c r="K5" s="380"/>
      <c r="L5" s="381" t="s">
        <v>77</v>
      </c>
      <c r="M5" s="382"/>
      <c r="N5" s="363" t="s">
        <v>190</v>
      </c>
      <c r="O5" s="364"/>
      <c r="P5" s="364"/>
      <c r="Q5" s="364"/>
      <c r="R5" s="364"/>
      <c r="S5" s="365"/>
      <c r="T5" s="363" t="s">
        <v>76</v>
      </c>
      <c r="U5" s="364"/>
      <c r="V5" s="364"/>
      <c r="W5" s="364"/>
      <c r="X5" s="364"/>
      <c r="Y5" s="365"/>
      <c r="Z5" s="363" t="s">
        <v>77</v>
      </c>
      <c r="AA5" s="364"/>
      <c r="AB5" s="364"/>
      <c r="AC5" s="364"/>
      <c r="AD5" s="364"/>
      <c r="AE5" s="364"/>
      <c r="AF5" s="46" t="s">
        <v>195</v>
      </c>
      <c r="AG5" s="201" t="s">
        <v>196</v>
      </c>
      <c r="AH5" s="38" t="s">
        <v>89</v>
      </c>
      <c r="AI5" s="348" t="s">
        <v>78</v>
      </c>
      <c r="AJ5" s="124" t="s">
        <v>79</v>
      </c>
      <c r="AK5" s="59" t="s">
        <v>80</v>
      </c>
      <c r="AL5" s="348" t="s">
        <v>81</v>
      </c>
      <c r="AM5" s="59" t="s">
        <v>82</v>
      </c>
    </row>
    <row r="6" spans="1:39" x14ac:dyDescent="0.15">
      <c r="A6" s="156"/>
      <c r="B6" s="378"/>
      <c r="C6" s="374"/>
      <c r="D6" s="373"/>
      <c r="E6" s="374"/>
      <c r="F6" s="373"/>
      <c r="G6" s="383"/>
      <c r="H6" s="378"/>
      <c r="I6" s="374"/>
      <c r="J6" s="373"/>
      <c r="K6" s="374"/>
      <c r="L6" s="373"/>
      <c r="M6" s="383"/>
      <c r="N6" s="378" t="s">
        <v>191</v>
      </c>
      <c r="O6" s="374"/>
      <c r="P6" s="373" t="s">
        <v>192</v>
      </c>
      <c r="Q6" s="374"/>
      <c r="R6" s="373" t="s">
        <v>193</v>
      </c>
      <c r="S6" s="375"/>
      <c r="T6" s="378" t="s">
        <v>191</v>
      </c>
      <c r="U6" s="374"/>
      <c r="V6" s="373" t="s">
        <v>192</v>
      </c>
      <c r="W6" s="374"/>
      <c r="X6" s="373" t="s">
        <v>193</v>
      </c>
      <c r="Y6" s="375"/>
      <c r="Z6" s="378" t="s">
        <v>191</v>
      </c>
      <c r="AA6" s="374"/>
      <c r="AB6" s="373" t="s">
        <v>192</v>
      </c>
      <c r="AC6" s="374"/>
      <c r="AD6" s="373" t="s">
        <v>193</v>
      </c>
      <c r="AE6" s="375"/>
      <c r="AF6" s="46"/>
      <c r="AG6" s="199"/>
      <c r="AH6" s="38" t="s">
        <v>83</v>
      </c>
      <c r="AI6" s="349"/>
      <c r="AJ6" s="125" t="s">
        <v>84</v>
      </c>
      <c r="AK6" s="60" t="s">
        <v>85</v>
      </c>
      <c r="AL6" s="349"/>
      <c r="AM6" s="60" t="s">
        <v>86</v>
      </c>
    </row>
    <row r="7" spans="1:39" x14ac:dyDescent="0.15">
      <c r="A7" s="156"/>
      <c r="B7" s="366" t="s">
        <v>180</v>
      </c>
      <c r="C7" s="367"/>
      <c r="D7" s="368" t="s">
        <v>180</v>
      </c>
      <c r="E7" s="367"/>
      <c r="F7" s="368" t="s">
        <v>180</v>
      </c>
      <c r="G7" s="372"/>
      <c r="H7" s="366" t="s">
        <v>180</v>
      </c>
      <c r="I7" s="367"/>
      <c r="J7" s="368" t="s">
        <v>180</v>
      </c>
      <c r="K7" s="367"/>
      <c r="L7" s="368" t="s">
        <v>180</v>
      </c>
      <c r="M7" s="372"/>
      <c r="N7" s="366" t="s">
        <v>180</v>
      </c>
      <c r="O7" s="367"/>
      <c r="P7" s="368" t="s">
        <v>180</v>
      </c>
      <c r="Q7" s="367"/>
      <c r="R7" s="368" t="s">
        <v>180</v>
      </c>
      <c r="S7" s="372"/>
      <c r="T7" s="366" t="s">
        <v>180</v>
      </c>
      <c r="U7" s="367"/>
      <c r="V7" s="368" t="s">
        <v>180</v>
      </c>
      <c r="W7" s="367"/>
      <c r="X7" s="368" t="s">
        <v>180</v>
      </c>
      <c r="Y7" s="372"/>
      <c r="Z7" s="366" t="s">
        <v>180</v>
      </c>
      <c r="AA7" s="367"/>
      <c r="AB7" s="368" t="s">
        <v>180</v>
      </c>
      <c r="AC7" s="367"/>
      <c r="AD7" s="368" t="s">
        <v>180</v>
      </c>
      <c r="AE7" s="369"/>
      <c r="AF7" s="203"/>
      <c r="AG7" s="200"/>
      <c r="AH7" s="38"/>
      <c r="AI7" s="70"/>
      <c r="AJ7" s="125"/>
      <c r="AK7" s="60"/>
      <c r="AL7" s="70"/>
      <c r="AM7" s="60"/>
    </row>
    <row r="8" spans="1:39" x14ac:dyDescent="0.15">
      <c r="A8" s="23"/>
      <c r="B8" s="126" t="s">
        <v>87</v>
      </c>
      <c r="C8" s="127"/>
      <c r="D8" s="128" t="s">
        <v>87</v>
      </c>
      <c r="E8" s="129"/>
      <c r="F8" s="127" t="s">
        <v>87</v>
      </c>
      <c r="G8" s="127"/>
      <c r="H8" s="126" t="s">
        <v>87</v>
      </c>
      <c r="I8" s="127"/>
      <c r="J8" s="128" t="s">
        <v>87</v>
      </c>
      <c r="K8" s="129"/>
      <c r="L8" s="127" t="s">
        <v>87</v>
      </c>
      <c r="M8" s="127"/>
      <c r="N8" s="126" t="s">
        <v>87</v>
      </c>
      <c r="O8" s="127"/>
      <c r="P8" s="128" t="s">
        <v>87</v>
      </c>
      <c r="Q8" s="129"/>
      <c r="R8" s="127" t="s">
        <v>87</v>
      </c>
      <c r="S8" s="127"/>
      <c r="T8" s="126" t="s">
        <v>87</v>
      </c>
      <c r="U8" s="127"/>
      <c r="V8" s="128" t="s">
        <v>87</v>
      </c>
      <c r="W8" s="129"/>
      <c r="X8" s="127" t="s">
        <v>87</v>
      </c>
      <c r="Y8" s="127"/>
      <c r="Z8" s="126" t="s">
        <v>87</v>
      </c>
      <c r="AA8" s="127"/>
      <c r="AB8" s="128" t="s">
        <v>87</v>
      </c>
      <c r="AC8" s="129"/>
      <c r="AD8" s="370" t="s">
        <v>87</v>
      </c>
      <c r="AE8" s="371"/>
      <c r="AF8" s="39" t="s">
        <v>197</v>
      </c>
      <c r="AG8" s="127" t="s">
        <v>197</v>
      </c>
      <c r="AH8" s="39" t="s">
        <v>87</v>
      </c>
      <c r="AI8" s="61" t="s">
        <v>88</v>
      </c>
      <c r="AJ8" s="130" t="s">
        <v>49</v>
      </c>
      <c r="AK8" s="62" t="s">
        <v>49</v>
      </c>
      <c r="AL8" s="61" t="s">
        <v>179</v>
      </c>
      <c r="AM8" s="62" t="s">
        <v>49</v>
      </c>
    </row>
    <row r="9" spans="1:39" ht="21" customHeight="1" x14ac:dyDescent="0.15">
      <c r="A9" s="26" t="s">
        <v>90</v>
      </c>
      <c r="B9" s="298">
        <f>H9+N9</f>
        <v>36</v>
      </c>
      <c r="C9" s="319">
        <f>I9+O9</f>
        <v>24</v>
      </c>
      <c r="D9" s="315">
        <f>J9+T9</f>
        <v>36</v>
      </c>
      <c r="E9" s="320">
        <f>K9+U9</f>
        <v>24</v>
      </c>
      <c r="F9" s="321">
        <f>L9+Z9</f>
        <v>0</v>
      </c>
      <c r="G9" s="322">
        <f>M9+AA9</f>
        <v>0</v>
      </c>
      <c r="H9" s="298">
        <f>J9+L9</f>
        <v>22</v>
      </c>
      <c r="I9" s="319">
        <f>K9+M9</f>
        <v>16</v>
      </c>
      <c r="J9" s="315">
        <v>22</v>
      </c>
      <c r="K9" s="320">
        <v>16</v>
      </c>
      <c r="L9" s="321">
        <v>0</v>
      </c>
      <c r="M9" s="322">
        <v>0</v>
      </c>
      <c r="N9" s="298">
        <f t="shared" ref="N9:S9" si="0">T9+Z9</f>
        <v>14</v>
      </c>
      <c r="O9" s="319">
        <f t="shared" si="0"/>
        <v>8</v>
      </c>
      <c r="P9" s="315">
        <f t="shared" si="0"/>
        <v>8</v>
      </c>
      <c r="Q9" s="320">
        <f t="shared" si="0"/>
        <v>8</v>
      </c>
      <c r="R9" s="321">
        <f t="shared" si="0"/>
        <v>6</v>
      </c>
      <c r="S9" s="322">
        <f t="shared" si="0"/>
        <v>0</v>
      </c>
      <c r="T9" s="298">
        <f>V9+X9</f>
        <v>14</v>
      </c>
      <c r="U9" s="319">
        <f>W9+Y9</f>
        <v>8</v>
      </c>
      <c r="V9" s="315">
        <v>8</v>
      </c>
      <c r="W9" s="320">
        <v>8</v>
      </c>
      <c r="X9" s="321">
        <v>6</v>
      </c>
      <c r="Y9" s="322">
        <v>0</v>
      </c>
      <c r="Z9" s="298">
        <f>AB9+AD9</f>
        <v>0</v>
      </c>
      <c r="AA9" s="319">
        <f>AC9+AE9</f>
        <v>0</v>
      </c>
      <c r="AB9" s="315">
        <v>0</v>
      </c>
      <c r="AC9" s="320">
        <v>0</v>
      </c>
      <c r="AD9" s="321">
        <v>0</v>
      </c>
      <c r="AE9" s="322">
        <v>0</v>
      </c>
      <c r="AF9" s="323">
        <v>0</v>
      </c>
      <c r="AG9" s="323">
        <v>0</v>
      </c>
      <c r="AH9" s="300">
        <f>集計表1!B7/B9</f>
        <v>28483.583333333332</v>
      </c>
      <c r="AI9" s="301">
        <f>集計表2!C7/集計表1!B7</f>
        <v>0.9878321723331861</v>
      </c>
      <c r="AJ9" s="302">
        <f>集計表2!F7/集計表1!B7</f>
        <v>1.0229089075676144E-2</v>
      </c>
      <c r="AK9" s="303">
        <f>集計表2!I7/集計表1!B7</f>
        <v>0.12907825072727078</v>
      </c>
      <c r="AL9" s="304">
        <f>集計表2!G7/集計表1!B7</f>
        <v>8.0877971619129532E-2</v>
      </c>
      <c r="AM9" s="305">
        <f>集計表2!I7/集計表2!G7</f>
        <v>1.5959630062821797</v>
      </c>
    </row>
    <row r="10" spans="1:39" ht="21" customHeight="1" x14ac:dyDescent="0.15">
      <c r="A10" s="22" t="s">
        <v>16</v>
      </c>
      <c r="B10" s="10">
        <f t="shared" ref="B10:B34" si="1">H10+N10</f>
        <v>27</v>
      </c>
      <c r="C10" s="96">
        <f t="shared" ref="C10:C34" si="2">I10+O10</f>
        <v>19</v>
      </c>
      <c r="D10" s="97">
        <f t="shared" ref="D10:D34" si="3">J10+T10</f>
        <v>27</v>
      </c>
      <c r="E10" s="98">
        <f t="shared" ref="E10:E34" si="4">K10+U10</f>
        <v>19</v>
      </c>
      <c r="F10" s="97">
        <f t="shared" ref="F10:F34" si="5">L10+Z10</f>
        <v>0</v>
      </c>
      <c r="G10" s="99">
        <f t="shared" ref="G10:G34" si="6">M10+AA10</f>
        <v>0</v>
      </c>
      <c r="H10" s="10">
        <f t="shared" ref="H10:H34" si="7">J10+L10</f>
        <v>18</v>
      </c>
      <c r="I10" s="96">
        <f t="shared" ref="I10:I34" si="8">K10+M10</f>
        <v>14</v>
      </c>
      <c r="J10" s="97">
        <v>18</v>
      </c>
      <c r="K10" s="98">
        <v>14</v>
      </c>
      <c r="L10" s="97">
        <v>0</v>
      </c>
      <c r="M10" s="99">
        <v>0</v>
      </c>
      <c r="N10" s="10">
        <f t="shared" ref="N10:N34" si="9">T10+Z10</f>
        <v>9</v>
      </c>
      <c r="O10" s="96">
        <f t="shared" ref="O10:O34" si="10">U10+AA10</f>
        <v>5</v>
      </c>
      <c r="P10" s="97">
        <f t="shared" ref="P10:P34" si="11">V10+AB10</f>
        <v>9</v>
      </c>
      <c r="Q10" s="98">
        <f t="shared" ref="Q10:Q34" si="12">W10+AC10</f>
        <v>5</v>
      </c>
      <c r="R10" s="97">
        <f>X10+AD10</f>
        <v>0</v>
      </c>
      <c r="S10" s="99">
        <f t="shared" ref="S10:S34" si="13">Y10+AE10</f>
        <v>0</v>
      </c>
      <c r="T10" s="10">
        <f t="shared" ref="T10:T34" si="14">V10+X10</f>
        <v>9</v>
      </c>
      <c r="U10" s="96">
        <f t="shared" ref="U10:U34" si="15">W10+Y10</f>
        <v>5</v>
      </c>
      <c r="V10" s="97">
        <v>9</v>
      </c>
      <c r="W10" s="98">
        <v>5</v>
      </c>
      <c r="X10" s="97">
        <v>0</v>
      </c>
      <c r="Y10" s="99">
        <v>0</v>
      </c>
      <c r="Z10" s="10">
        <f t="shared" ref="Z10:Z34" si="16">AB10+AD10</f>
        <v>0</v>
      </c>
      <c r="AA10" s="96">
        <f t="shared" ref="AA10:AA34" si="17">AC10+AE10</f>
        <v>0</v>
      </c>
      <c r="AB10" s="97">
        <v>0</v>
      </c>
      <c r="AC10" s="98">
        <v>0</v>
      </c>
      <c r="AD10" s="97">
        <v>0</v>
      </c>
      <c r="AE10" s="99">
        <v>0</v>
      </c>
      <c r="AF10" s="206">
        <v>0</v>
      </c>
      <c r="AG10" s="206">
        <v>37</v>
      </c>
      <c r="AH10" s="90"/>
      <c r="AI10" s="100"/>
      <c r="AJ10" s="101"/>
      <c r="AK10" s="102"/>
      <c r="AL10" s="115"/>
      <c r="AM10" s="116"/>
    </row>
    <row r="11" spans="1:39" ht="21" customHeight="1" x14ac:dyDescent="0.15">
      <c r="A11" s="22" t="s">
        <v>91</v>
      </c>
      <c r="B11" s="10">
        <f t="shared" si="1"/>
        <v>0</v>
      </c>
      <c r="C11" s="96">
        <f t="shared" si="2"/>
        <v>0</v>
      </c>
      <c r="D11" s="97">
        <f t="shared" si="3"/>
        <v>0</v>
      </c>
      <c r="E11" s="98">
        <f t="shared" si="4"/>
        <v>0</v>
      </c>
      <c r="F11" s="97">
        <f t="shared" si="5"/>
        <v>0</v>
      </c>
      <c r="G11" s="99">
        <f t="shared" si="6"/>
        <v>0</v>
      </c>
      <c r="H11" s="10">
        <f t="shared" si="7"/>
        <v>0</v>
      </c>
      <c r="I11" s="96">
        <f t="shared" si="8"/>
        <v>0</v>
      </c>
      <c r="J11" s="97">
        <v>0</v>
      </c>
      <c r="K11" s="98">
        <v>0</v>
      </c>
      <c r="L11" s="97">
        <v>0</v>
      </c>
      <c r="M11" s="99">
        <v>0</v>
      </c>
      <c r="N11" s="10">
        <f t="shared" si="9"/>
        <v>0</v>
      </c>
      <c r="O11" s="96">
        <f t="shared" si="10"/>
        <v>0</v>
      </c>
      <c r="P11" s="97">
        <f t="shared" si="11"/>
        <v>0</v>
      </c>
      <c r="Q11" s="98">
        <f t="shared" si="12"/>
        <v>0</v>
      </c>
      <c r="R11" s="97">
        <f t="shared" ref="R11:R34" si="18">X11+AD11</f>
        <v>0</v>
      </c>
      <c r="S11" s="99">
        <f t="shared" si="13"/>
        <v>0</v>
      </c>
      <c r="T11" s="10">
        <f t="shared" si="14"/>
        <v>0</v>
      </c>
      <c r="U11" s="96">
        <f t="shared" si="15"/>
        <v>0</v>
      </c>
      <c r="V11" s="97">
        <v>0</v>
      </c>
      <c r="W11" s="98">
        <v>0</v>
      </c>
      <c r="X11" s="97">
        <v>0</v>
      </c>
      <c r="Y11" s="99">
        <v>0</v>
      </c>
      <c r="Z11" s="10">
        <f t="shared" si="16"/>
        <v>0</v>
      </c>
      <c r="AA11" s="96">
        <f t="shared" si="17"/>
        <v>0</v>
      </c>
      <c r="AB11" s="97">
        <v>0</v>
      </c>
      <c r="AC11" s="98">
        <v>0</v>
      </c>
      <c r="AD11" s="97">
        <v>0</v>
      </c>
      <c r="AE11" s="99">
        <v>0</v>
      </c>
      <c r="AF11" s="206">
        <v>0</v>
      </c>
      <c r="AG11" s="206">
        <v>5</v>
      </c>
      <c r="AH11" s="7"/>
      <c r="AI11" s="100"/>
      <c r="AJ11" s="101"/>
      <c r="AK11" s="102"/>
      <c r="AL11" s="103"/>
      <c r="AM11" s="104"/>
    </row>
    <row r="12" spans="1:39" ht="21" customHeight="1" x14ac:dyDescent="0.15">
      <c r="A12" s="22" t="s">
        <v>92</v>
      </c>
      <c r="B12" s="10">
        <f t="shared" si="1"/>
        <v>2</v>
      </c>
      <c r="C12" s="96">
        <f t="shared" si="2"/>
        <v>2</v>
      </c>
      <c r="D12" s="97">
        <f t="shared" si="3"/>
        <v>2</v>
      </c>
      <c r="E12" s="98">
        <f t="shared" si="4"/>
        <v>2</v>
      </c>
      <c r="F12" s="97">
        <f t="shared" si="5"/>
        <v>0</v>
      </c>
      <c r="G12" s="99">
        <f t="shared" si="6"/>
        <v>0</v>
      </c>
      <c r="H12" s="10">
        <f t="shared" si="7"/>
        <v>0</v>
      </c>
      <c r="I12" s="96">
        <f t="shared" si="8"/>
        <v>0</v>
      </c>
      <c r="J12" s="97">
        <v>0</v>
      </c>
      <c r="K12" s="98">
        <v>0</v>
      </c>
      <c r="L12" s="97">
        <v>0</v>
      </c>
      <c r="M12" s="99">
        <v>0</v>
      </c>
      <c r="N12" s="10">
        <f t="shared" si="9"/>
        <v>2</v>
      </c>
      <c r="O12" s="96">
        <f t="shared" si="10"/>
        <v>2</v>
      </c>
      <c r="P12" s="97">
        <f t="shared" si="11"/>
        <v>2</v>
      </c>
      <c r="Q12" s="98">
        <f t="shared" si="12"/>
        <v>2</v>
      </c>
      <c r="R12" s="97">
        <f t="shared" si="18"/>
        <v>0</v>
      </c>
      <c r="S12" s="99">
        <f t="shared" si="13"/>
        <v>0</v>
      </c>
      <c r="T12" s="10">
        <f t="shared" si="14"/>
        <v>2</v>
      </c>
      <c r="U12" s="96">
        <f t="shared" si="15"/>
        <v>2</v>
      </c>
      <c r="V12" s="97">
        <v>2</v>
      </c>
      <c r="W12" s="98">
        <v>2</v>
      </c>
      <c r="X12" s="97">
        <v>0</v>
      </c>
      <c r="Y12" s="99">
        <v>0</v>
      </c>
      <c r="Z12" s="10">
        <f t="shared" si="16"/>
        <v>0</v>
      </c>
      <c r="AA12" s="96">
        <f t="shared" si="17"/>
        <v>0</v>
      </c>
      <c r="AB12" s="97">
        <v>0</v>
      </c>
      <c r="AC12" s="98">
        <v>0</v>
      </c>
      <c r="AD12" s="97">
        <v>0</v>
      </c>
      <c r="AE12" s="99">
        <v>0</v>
      </c>
      <c r="AF12" s="206">
        <v>0</v>
      </c>
      <c r="AG12" s="206">
        <v>0</v>
      </c>
      <c r="AH12" s="7"/>
      <c r="AI12" s="100"/>
      <c r="AJ12" s="101"/>
      <c r="AK12" s="102"/>
      <c r="AL12" s="103"/>
      <c r="AM12" s="104"/>
    </row>
    <row r="13" spans="1:39" ht="21" customHeight="1" x14ac:dyDescent="0.15">
      <c r="A13" s="22" t="s">
        <v>93</v>
      </c>
      <c r="B13" s="10">
        <f t="shared" si="1"/>
        <v>0</v>
      </c>
      <c r="C13" s="96">
        <f t="shared" si="2"/>
        <v>0</v>
      </c>
      <c r="D13" s="97">
        <f t="shared" si="3"/>
        <v>0</v>
      </c>
      <c r="E13" s="98">
        <f t="shared" si="4"/>
        <v>0</v>
      </c>
      <c r="F13" s="97">
        <f t="shared" si="5"/>
        <v>0</v>
      </c>
      <c r="G13" s="99">
        <f t="shared" si="6"/>
        <v>0</v>
      </c>
      <c r="H13" s="10">
        <f t="shared" si="7"/>
        <v>0</v>
      </c>
      <c r="I13" s="96">
        <f t="shared" si="8"/>
        <v>0</v>
      </c>
      <c r="J13" s="97">
        <v>0</v>
      </c>
      <c r="K13" s="98">
        <v>0</v>
      </c>
      <c r="L13" s="97">
        <v>0</v>
      </c>
      <c r="M13" s="99">
        <v>0</v>
      </c>
      <c r="N13" s="10">
        <f t="shared" si="9"/>
        <v>0</v>
      </c>
      <c r="O13" s="96">
        <f t="shared" si="10"/>
        <v>0</v>
      </c>
      <c r="P13" s="97">
        <f t="shared" si="11"/>
        <v>0</v>
      </c>
      <c r="Q13" s="98">
        <f t="shared" si="12"/>
        <v>0</v>
      </c>
      <c r="R13" s="97">
        <f t="shared" si="18"/>
        <v>0</v>
      </c>
      <c r="S13" s="99">
        <f t="shared" si="13"/>
        <v>0</v>
      </c>
      <c r="T13" s="10">
        <f t="shared" si="14"/>
        <v>0</v>
      </c>
      <c r="U13" s="96">
        <f t="shared" si="15"/>
        <v>0</v>
      </c>
      <c r="V13" s="97">
        <v>0</v>
      </c>
      <c r="W13" s="98">
        <v>0</v>
      </c>
      <c r="X13" s="97">
        <v>0</v>
      </c>
      <c r="Y13" s="99">
        <v>0</v>
      </c>
      <c r="Z13" s="10">
        <f t="shared" si="16"/>
        <v>0</v>
      </c>
      <c r="AA13" s="96">
        <f t="shared" si="17"/>
        <v>0</v>
      </c>
      <c r="AB13" s="97">
        <v>0</v>
      </c>
      <c r="AC13" s="98">
        <v>0</v>
      </c>
      <c r="AD13" s="97">
        <v>0</v>
      </c>
      <c r="AE13" s="99">
        <v>0</v>
      </c>
      <c r="AF13" s="206">
        <v>0</v>
      </c>
      <c r="AG13" s="206">
        <v>4</v>
      </c>
      <c r="AH13" s="7"/>
      <c r="AI13" s="100"/>
      <c r="AJ13" s="101"/>
      <c r="AK13" s="102"/>
      <c r="AL13" s="103"/>
      <c r="AM13" s="104"/>
    </row>
    <row r="14" spans="1:39" ht="21" customHeight="1" x14ac:dyDescent="0.15">
      <c r="A14" s="22" t="s">
        <v>94</v>
      </c>
      <c r="B14" s="10">
        <f t="shared" si="1"/>
        <v>0</v>
      </c>
      <c r="C14" s="96">
        <f t="shared" si="2"/>
        <v>0</v>
      </c>
      <c r="D14" s="97">
        <f t="shared" si="3"/>
        <v>0</v>
      </c>
      <c r="E14" s="98">
        <f t="shared" si="4"/>
        <v>0</v>
      </c>
      <c r="F14" s="97">
        <f t="shared" si="5"/>
        <v>0</v>
      </c>
      <c r="G14" s="99">
        <f t="shared" si="6"/>
        <v>0</v>
      </c>
      <c r="H14" s="10">
        <f t="shared" si="7"/>
        <v>0</v>
      </c>
      <c r="I14" s="96">
        <f t="shared" si="8"/>
        <v>0</v>
      </c>
      <c r="J14" s="97">
        <v>0</v>
      </c>
      <c r="K14" s="98">
        <v>0</v>
      </c>
      <c r="L14" s="97">
        <v>0</v>
      </c>
      <c r="M14" s="99">
        <v>0</v>
      </c>
      <c r="N14" s="10">
        <f t="shared" si="9"/>
        <v>0</v>
      </c>
      <c r="O14" s="96">
        <f t="shared" si="10"/>
        <v>0</v>
      </c>
      <c r="P14" s="97">
        <f t="shared" si="11"/>
        <v>0</v>
      </c>
      <c r="Q14" s="98">
        <f t="shared" si="12"/>
        <v>0</v>
      </c>
      <c r="R14" s="97">
        <f t="shared" si="18"/>
        <v>0</v>
      </c>
      <c r="S14" s="99">
        <f t="shared" si="13"/>
        <v>0</v>
      </c>
      <c r="T14" s="10">
        <f t="shared" si="14"/>
        <v>0</v>
      </c>
      <c r="U14" s="96">
        <f t="shared" si="15"/>
        <v>0</v>
      </c>
      <c r="V14" s="97">
        <v>0</v>
      </c>
      <c r="W14" s="98">
        <v>0</v>
      </c>
      <c r="X14" s="97">
        <v>0</v>
      </c>
      <c r="Y14" s="99">
        <v>0</v>
      </c>
      <c r="Z14" s="10">
        <f t="shared" si="16"/>
        <v>0</v>
      </c>
      <c r="AA14" s="96">
        <f t="shared" si="17"/>
        <v>0</v>
      </c>
      <c r="AB14" s="97">
        <v>0</v>
      </c>
      <c r="AC14" s="98">
        <v>0</v>
      </c>
      <c r="AD14" s="97">
        <v>0</v>
      </c>
      <c r="AE14" s="99">
        <v>0</v>
      </c>
      <c r="AF14" s="206">
        <v>0</v>
      </c>
      <c r="AG14" s="206">
        <v>4</v>
      </c>
      <c r="AH14" s="7"/>
      <c r="AI14" s="100"/>
      <c r="AJ14" s="101"/>
      <c r="AK14" s="102"/>
      <c r="AL14" s="103"/>
      <c r="AM14" s="104"/>
    </row>
    <row r="15" spans="1:39" ht="21" customHeight="1" x14ac:dyDescent="0.15">
      <c r="A15" s="22" t="s">
        <v>17</v>
      </c>
      <c r="B15" s="10">
        <f t="shared" si="1"/>
        <v>0</v>
      </c>
      <c r="C15" s="96">
        <f t="shared" si="2"/>
        <v>0</v>
      </c>
      <c r="D15" s="97">
        <f t="shared" si="3"/>
        <v>0</v>
      </c>
      <c r="E15" s="98">
        <f t="shared" si="4"/>
        <v>0</v>
      </c>
      <c r="F15" s="97">
        <f t="shared" si="5"/>
        <v>0</v>
      </c>
      <c r="G15" s="99">
        <f t="shared" si="6"/>
        <v>0</v>
      </c>
      <c r="H15" s="10">
        <f t="shared" si="7"/>
        <v>0</v>
      </c>
      <c r="I15" s="96">
        <f t="shared" si="8"/>
        <v>0</v>
      </c>
      <c r="J15" s="97">
        <v>0</v>
      </c>
      <c r="K15" s="98">
        <v>0</v>
      </c>
      <c r="L15" s="97">
        <v>0</v>
      </c>
      <c r="M15" s="99">
        <v>0</v>
      </c>
      <c r="N15" s="10">
        <f t="shared" si="9"/>
        <v>0</v>
      </c>
      <c r="O15" s="96">
        <f t="shared" si="10"/>
        <v>0</v>
      </c>
      <c r="P15" s="97">
        <f t="shared" si="11"/>
        <v>0</v>
      </c>
      <c r="Q15" s="98">
        <f t="shared" si="12"/>
        <v>0</v>
      </c>
      <c r="R15" s="97">
        <f t="shared" si="18"/>
        <v>0</v>
      </c>
      <c r="S15" s="99">
        <f t="shared" si="13"/>
        <v>0</v>
      </c>
      <c r="T15" s="10">
        <f t="shared" si="14"/>
        <v>0</v>
      </c>
      <c r="U15" s="96">
        <f t="shared" si="15"/>
        <v>0</v>
      </c>
      <c r="V15" s="97">
        <v>0</v>
      </c>
      <c r="W15" s="98">
        <v>0</v>
      </c>
      <c r="X15" s="97">
        <v>0</v>
      </c>
      <c r="Y15" s="99">
        <v>0</v>
      </c>
      <c r="Z15" s="10">
        <f t="shared" si="16"/>
        <v>0</v>
      </c>
      <c r="AA15" s="96">
        <f t="shared" si="17"/>
        <v>0</v>
      </c>
      <c r="AB15" s="97">
        <v>0</v>
      </c>
      <c r="AC15" s="98">
        <v>0</v>
      </c>
      <c r="AD15" s="97">
        <v>0</v>
      </c>
      <c r="AE15" s="99">
        <v>0</v>
      </c>
      <c r="AF15" s="206">
        <v>0</v>
      </c>
      <c r="AG15" s="206">
        <v>4</v>
      </c>
      <c r="AH15" s="7"/>
      <c r="AI15" s="100"/>
      <c r="AJ15" s="101"/>
      <c r="AK15" s="102"/>
      <c r="AL15" s="103"/>
      <c r="AM15" s="104"/>
    </row>
    <row r="16" spans="1:39" ht="21" customHeight="1" x14ac:dyDescent="0.15">
      <c r="A16" s="22" t="s">
        <v>95</v>
      </c>
      <c r="B16" s="10">
        <f t="shared" si="1"/>
        <v>0</v>
      </c>
      <c r="C16" s="96">
        <f t="shared" si="2"/>
        <v>0</v>
      </c>
      <c r="D16" s="97">
        <f t="shared" si="3"/>
        <v>0</v>
      </c>
      <c r="E16" s="98">
        <f t="shared" si="4"/>
        <v>0</v>
      </c>
      <c r="F16" s="97">
        <f t="shared" si="5"/>
        <v>0</v>
      </c>
      <c r="G16" s="99">
        <f t="shared" si="6"/>
        <v>0</v>
      </c>
      <c r="H16" s="10">
        <f t="shared" si="7"/>
        <v>0</v>
      </c>
      <c r="I16" s="96">
        <f t="shared" si="8"/>
        <v>0</v>
      </c>
      <c r="J16" s="97">
        <v>0</v>
      </c>
      <c r="K16" s="98">
        <v>0</v>
      </c>
      <c r="L16" s="97">
        <v>0</v>
      </c>
      <c r="M16" s="99">
        <v>0</v>
      </c>
      <c r="N16" s="10">
        <f t="shared" si="9"/>
        <v>0</v>
      </c>
      <c r="O16" s="96">
        <f t="shared" si="10"/>
        <v>0</v>
      </c>
      <c r="P16" s="97">
        <f t="shared" si="11"/>
        <v>0</v>
      </c>
      <c r="Q16" s="98">
        <f t="shared" si="12"/>
        <v>0</v>
      </c>
      <c r="R16" s="97">
        <f t="shared" si="18"/>
        <v>0</v>
      </c>
      <c r="S16" s="99">
        <f t="shared" si="13"/>
        <v>0</v>
      </c>
      <c r="T16" s="10">
        <f t="shared" si="14"/>
        <v>0</v>
      </c>
      <c r="U16" s="96">
        <f t="shared" si="15"/>
        <v>0</v>
      </c>
      <c r="V16" s="97">
        <v>0</v>
      </c>
      <c r="W16" s="98">
        <v>0</v>
      </c>
      <c r="X16" s="97">
        <v>0</v>
      </c>
      <c r="Y16" s="99">
        <v>0</v>
      </c>
      <c r="Z16" s="10">
        <f t="shared" si="16"/>
        <v>0</v>
      </c>
      <c r="AA16" s="96">
        <f t="shared" si="17"/>
        <v>0</v>
      </c>
      <c r="AB16" s="97">
        <v>0</v>
      </c>
      <c r="AC16" s="98">
        <v>0</v>
      </c>
      <c r="AD16" s="97">
        <v>0</v>
      </c>
      <c r="AE16" s="99">
        <v>0</v>
      </c>
      <c r="AF16" s="206">
        <v>0</v>
      </c>
      <c r="AG16" s="206">
        <v>4</v>
      </c>
      <c r="AH16" s="7"/>
      <c r="AI16" s="100"/>
      <c r="AJ16" s="101"/>
      <c r="AK16" s="102"/>
      <c r="AL16" s="103"/>
      <c r="AM16" s="104"/>
    </row>
    <row r="17" spans="1:39" ht="21" customHeight="1" x14ac:dyDescent="0.15">
      <c r="A17" s="22" t="s">
        <v>96</v>
      </c>
      <c r="B17" s="10">
        <f t="shared" si="1"/>
        <v>0</v>
      </c>
      <c r="C17" s="96">
        <f t="shared" si="2"/>
        <v>0</v>
      </c>
      <c r="D17" s="97">
        <f t="shared" si="3"/>
        <v>0</v>
      </c>
      <c r="E17" s="98">
        <f t="shared" si="4"/>
        <v>0</v>
      </c>
      <c r="F17" s="97">
        <f t="shared" si="5"/>
        <v>0</v>
      </c>
      <c r="G17" s="99">
        <f t="shared" si="6"/>
        <v>0</v>
      </c>
      <c r="H17" s="10">
        <f t="shared" si="7"/>
        <v>0</v>
      </c>
      <c r="I17" s="96">
        <f t="shared" si="8"/>
        <v>0</v>
      </c>
      <c r="J17" s="97">
        <v>0</v>
      </c>
      <c r="K17" s="98">
        <v>0</v>
      </c>
      <c r="L17" s="97">
        <v>0</v>
      </c>
      <c r="M17" s="99">
        <v>0</v>
      </c>
      <c r="N17" s="10">
        <f t="shared" si="9"/>
        <v>0</v>
      </c>
      <c r="O17" s="96">
        <f t="shared" si="10"/>
        <v>0</v>
      </c>
      <c r="P17" s="97">
        <f t="shared" si="11"/>
        <v>0</v>
      </c>
      <c r="Q17" s="98">
        <f t="shared" si="12"/>
        <v>0</v>
      </c>
      <c r="R17" s="97">
        <f t="shared" si="18"/>
        <v>0</v>
      </c>
      <c r="S17" s="99">
        <f t="shared" si="13"/>
        <v>0</v>
      </c>
      <c r="T17" s="10">
        <f t="shared" si="14"/>
        <v>0</v>
      </c>
      <c r="U17" s="96">
        <f t="shared" si="15"/>
        <v>0</v>
      </c>
      <c r="V17" s="97">
        <v>0</v>
      </c>
      <c r="W17" s="98">
        <v>0</v>
      </c>
      <c r="X17" s="97">
        <v>0</v>
      </c>
      <c r="Y17" s="99">
        <v>0</v>
      </c>
      <c r="Z17" s="10">
        <f t="shared" si="16"/>
        <v>0</v>
      </c>
      <c r="AA17" s="96">
        <f t="shared" si="17"/>
        <v>0</v>
      </c>
      <c r="AB17" s="97">
        <v>0</v>
      </c>
      <c r="AC17" s="98">
        <v>0</v>
      </c>
      <c r="AD17" s="97">
        <v>0</v>
      </c>
      <c r="AE17" s="99">
        <v>0</v>
      </c>
      <c r="AF17" s="206">
        <v>0</v>
      </c>
      <c r="AG17" s="206">
        <v>4</v>
      </c>
      <c r="AH17" s="7"/>
      <c r="AI17" s="100"/>
      <c r="AJ17" s="101"/>
      <c r="AK17" s="102"/>
      <c r="AL17" s="103"/>
      <c r="AM17" s="104"/>
    </row>
    <row r="18" spans="1:39" ht="21" customHeight="1" x14ac:dyDescent="0.15">
      <c r="A18" s="22" t="s">
        <v>18</v>
      </c>
      <c r="B18" s="10">
        <f t="shared" si="1"/>
        <v>0</v>
      </c>
      <c r="C18" s="96">
        <f t="shared" si="2"/>
        <v>0</v>
      </c>
      <c r="D18" s="97">
        <f t="shared" si="3"/>
        <v>0</v>
      </c>
      <c r="E18" s="98">
        <f t="shared" si="4"/>
        <v>0</v>
      </c>
      <c r="F18" s="97">
        <f t="shared" si="5"/>
        <v>0</v>
      </c>
      <c r="G18" s="99">
        <f t="shared" si="6"/>
        <v>0</v>
      </c>
      <c r="H18" s="10">
        <f t="shared" si="7"/>
        <v>0</v>
      </c>
      <c r="I18" s="96">
        <f t="shared" si="8"/>
        <v>0</v>
      </c>
      <c r="J18" s="97">
        <v>0</v>
      </c>
      <c r="K18" s="98">
        <v>0</v>
      </c>
      <c r="L18" s="97">
        <v>0</v>
      </c>
      <c r="M18" s="99">
        <v>0</v>
      </c>
      <c r="N18" s="10">
        <f t="shared" si="9"/>
        <v>0</v>
      </c>
      <c r="O18" s="96">
        <f t="shared" si="10"/>
        <v>0</v>
      </c>
      <c r="P18" s="97">
        <f t="shared" si="11"/>
        <v>0</v>
      </c>
      <c r="Q18" s="98">
        <f t="shared" si="12"/>
        <v>0</v>
      </c>
      <c r="R18" s="97">
        <f t="shared" si="18"/>
        <v>0</v>
      </c>
      <c r="S18" s="99">
        <f t="shared" si="13"/>
        <v>0</v>
      </c>
      <c r="T18" s="10">
        <f t="shared" si="14"/>
        <v>0</v>
      </c>
      <c r="U18" s="96">
        <f t="shared" si="15"/>
        <v>0</v>
      </c>
      <c r="V18" s="97">
        <v>0</v>
      </c>
      <c r="W18" s="98">
        <v>0</v>
      </c>
      <c r="X18" s="97">
        <v>0</v>
      </c>
      <c r="Y18" s="99">
        <v>0</v>
      </c>
      <c r="Z18" s="10">
        <f t="shared" si="16"/>
        <v>0</v>
      </c>
      <c r="AA18" s="96">
        <f t="shared" si="17"/>
        <v>0</v>
      </c>
      <c r="AB18" s="97">
        <v>0</v>
      </c>
      <c r="AC18" s="98">
        <v>0</v>
      </c>
      <c r="AD18" s="97">
        <v>0</v>
      </c>
      <c r="AE18" s="99">
        <v>0</v>
      </c>
      <c r="AF18" s="206">
        <v>0</v>
      </c>
      <c r="AG18" s="206">
        <v>4</v>
      </c>
      <c r="AH18" s="7"/>
      <c r="AI18" s="100"/>
      <c r="AJ18" s="101"/>
      <c r="AK18" s="102"/>
      <c r="AL18" s="103"/>
      <c r="AM18" s="104"/>
    </row>
    <row r="19" spans="1:39" ht="21" customHeight="1" x14ac:dyDescent="0.15">
      <c r="A19" s="22" t="s">
        <v>97</v>
      </c>
      <c r="B19" s="10">
        <f t="shared" si="1"/>
        <v>0</v>
      </c>
      <c r="C19" s="96">
        <f t="shared" si="2"/>
        <v>0</v>
      </c>
      <c r="D19" s="97">
        <f t="shared" si="3"/>
        <v>0</v>
      </c>
      <c r="E19" s="98">
        <f t="shared" si="4"/>
        <v>0</v>
      </c>
      <c r="F19" s="97">
        <f t="shared" si="5"/>
        <v>0</v>
      </c>
      <c r="G19" s="99">
        <f t="shared" si="6"/>
        <v>0</v>
      </c>
      <c r="H19" s="10">
        <f t="shared" si="7"/>
        <v>0</v>
      </c>
      <c r="I19" s="96">
        <f t="shared" si="8"/>
        <v>0</v>
      </c>
      <c r="J19" s="97">
        <v>0</v>
      </c>
      <c r="K19" s="98">
        <v>0</v>
      </c>
      <c r="L19" s="97">
        <v>0</v>
      </c>
      <c r="M19" s="99">
        <v>0</v>
      </c>
      <c r="N19" s="10">
        <f t="shared" si="9"/>
        <v>0</v>
      </c>
      <c r="O19" s="96">
        <f t="shared" si="10"/>
        <v>0</v>
      </c>
      <c r="P19" s="97">
        <f t="shared" si="11"/>
        <v>0</v>
      </c>
      <c r="Q19" s="98">
        <f t="shared" si="12"/>
        <v>0</v>
      </c>
      <c r="R19" s="97">
        <f t="shared" si="18"/>
        <v>0</v>
      </c>
      <c r="S19" s="99">
        <f t="shared" si="13"/>
        <v>0</v>
      </c>
      <c r="T19" s="10">
        <f t="shared" si="14"/>
        <v>0</v>
      </c>
      <c r="U19" s="96">
        <f t="shared" si="15"/>
        <v>0</v>
      </c>
      <c r="V19" s="97">
        <v>0</v>
      </c>
      <c r="W19" s="98">
        <v>0</v>
      </c>
      <c r="X19" s="97">
        <v>0</v>
      </c>
      <c r="Y19" s="99">
        <v>0</v>
      </c>
      <c r="Z19" s="10">
        <f t="shared" si="16"/>
        <v>0</v>
      </c>
      <c r="AA19" s="96">
        <f t="shared" si="17"/>
        <v>0</v>
      </c>
      <c r="AB19" s="97">
        <v>0</v>
      </c>
      <c r="AC19" s="98">
        <v>0</v>
      </c>
      <c r="AD19" s="97">
        <v>0</v>
      </c>
      <c r="AE19" s="99">
        <v>0</v>
      </c>
      <c r="AF19" s="206">
        <v>0</v>
      </c>
      <c r="AG19" s="206">
        <v>4</v>
      </c>
      <c r="AH19" s="7"/>
      <c r="AI19" s="100"/>
      <c r="AJ19" s="101"/>
      <c r="AK19" s="102"/>
      <c r="AL19" s="103"/>
      <c r="AM19" s="104"/>
    </row>
    <row r="20" spans="1:39" ht="21" customHeight="1" x14ac:dyDescent="0.15">
      <c r="A20" s="22" t="s">
        <v>98</v>
      </c>
      <c r="B20" s="10">
        <f t="shared" si="1"/>
        <v>0</v>
      </c>
      <c r="C20" s="96">
        <f t="shared" si="2"/>
        <v>0</v>
      </c>
      <c r="D20" s="97">
        <f t="shared" si="3"/>
        <v>0</v>
      </c>
      <c r="E20" s="98">
        <f t="shared" si="4"/>
        <v>0</v>
      </c>
      <c r="F20" s="97">
        <f t="shared" si="5"/>
        <v>0</v>
      </c>
      <c r="G20" s="99">
        <f t="shared" si="6"/>
        <v>0</v>
      </c>
      <c r="H20" s="10">
        <f t="shared" si="7"/>
        <v>0</v>
      </c>
      <c r="I20" s="96">
        <f t="shared" si="8"/>
        <v>0</v>
      </c>
      <c r="J20" s="97">
        <v>0</v>
      </c>
      <c r="K20" s="98">
        <v>0</v>
      </c>
      <c r="L20" s="97">
        <v>0</v>
      </c>
      <c r="M20" s="99">
        <v>0</v>
      </c>
      <c r="N20" s="10">
        <f t="shared" si="9"/>
        <v>0</v>
      </c>
      <c r="O20" s="96">
        <f t="shared" si="10"/>
        <v>0</v>
      </c>
      <c r="P20" s="97">
        <f t="shared" si="11"/>
        <v>0</v>
      </c>
      <c r="Q20" s="98">
        <f t="shared" si="12"/>
        <v>0</v>
      </c>
      <c r="R20" s="97">
        <f t="shared" si="18"/>
        <v>0</v>
      </c>
      <c r="S20" s="99">
        <f t="shared" si="13"/>
        <v>0</v>
      </c>
      <c r="T20" s="10">
        <f t="shared" si="14"/>
        <v>0</v>
      </c>
      <c r="U20" s="96">
        <f t="shared" si="15"/>
        <v>0</v>
      </c>
      <c r="V20" s="97">
        <v>0</v>
      </c>
      <c r="W20" s="98">
        <v>0</v>
      </c>
      <c r="X20" s="97">
        <v>0</v>
      </c>
      <c r="Y20" s="99">
        <v>0</v>
      </c>
      <c r="Z20" s="10">
        <f t="shared" si="16"/>
        <v>0</v>
      </c>
      <c r="AA20" s="96">
        <f t="shared" si="17"/>
        <v>0</v>
      </c>
      <c r="AB20" s="97">
        <v>0</v>
      </c>
      <c r="AC20" s="98">
        <v>0</v>
      </c>
      <c r="AD20" s="97">
        <v>0</v>
      </c>
      <c r="AE20" s="99">
        <v>0</v>
      </c>
      <c r="AF20" s="206">
        <v>0</v>
      </c>
      <c r="AG20" s="206">
        <v>4</v>
      </c>
      <c r="AH20" s="7"/>
      <c r="AI20" s="100"/>
      <c r="AJ20" s="101"/>
      <c r="AK20" s="102"/>
      <c r="AL20" s="103"/>
      <c r="AM20" s="104"/>
    </row>
    <row r="21" spans="1:39" ht="21" customHeight="1" x14ac:dyDescent="0.15">
      <c r="A21" s="22" t="s">
        <v>99</v>
      </c>
      <c r="B21" s="10">
        <f t="shared" si="1"/>
        <v>0</v>
      </c>
      <c r="C21" s="96">
        <f t="shared" si="2"/>
        <v>0</v>
      </c>
      <c r="D21" s="97">
        <f t="shared" si="3"/>
        <v>0</v>
      </c>
      <c r="E21" s="98">
        <f t="shared" si="4"/>
        <v>0</v>
      </c>
      <c r="F21" s="97">
        <f t="shared" si="5"/>
        <v>0</v>
      </c>
      <c r="G21" s="99">
        <f t="shared" si="6"/>
        <v>0</v>
      </c>
      <c r="H21" s="10">
        <f t="shared" si="7"/>
        <v>0</v>
      </c>
      <c r="I21" s="96">
        <f t="shared" si="8"/>
        <v>0</v>
      </c>
      <c r="J21" s="97">
        <v>0</v>
      </c>
      <c r="K21" s="98">
        <v>0</v>
      </c>
      <c r="L21" s="97">
        <v>0</v>
      </c>
      <c r="M21" s="99">
        <v>0</v>
      </c>
      <c r="N21" s="10">
        <f t="shared" si="9"/>
        <v>0</v>
      </c>
      <c r="O21" s="96">
        <f t="shared" si="10"/>
        <v>0</v>
      </c>
      <c r="P21" s="97">
        <f t="shared" si="11"/>
        <v>0</v>
      </c>
      <c r="Q21" s="98">
        <f t="shared" si="12"/>
        <v>0</v>
      </c>
      <c r="R21" s="97">
        <f t="shared" si="18"/>
        <v>0</v>
      </c>
      <c r="S21" s="99">
        <f t="shared" si="13"/>
        <v>0</v>
      </c>
      <c r="T21" s="10">
        <f t="shared" si="14"/>
        <v>0</v>
      </c>
      <c r="U21" s="96">
        <f t="shared" si="15"/>
        <v>0</v>
      </c>
      <c r="V21" s="97">
        <v>0</v>
      </c>
      <c r="W21" s="98">
        <v>0</v>
      </c>
      <c r="X21" s="97">
        <v>0</v>
      </c>
      <c r="Y21" s="99">
        <v>0</v>
      </c>
      <c r="Z21" s="10">
        <f t="shared" si="16"/>
        <v>0</v>
      </c>
      <c r="AA21" s="96">
        <f t="shared" si="17"/>
        <v>0</v>
      </c>
      <c r="AB21" s="97">
        <v>0</v>
      </c>
      <c r="AC21" s="98">
        <v>0</v>
      </c>
      <c r="AD21" s="97">
        <v>0</v>
      </c>
      <c r="AE21" s="99">
        <v>0</v>
      </c>
      <c r="AF21" s="206">
        <v>0</v>
      </c>
      <c r="AG21" s="206">
        <v>4</v>
      </c>
      <c r="AH21" s="7"/>
      <c r="AI21" s="100"/>
      <c r="AJ21" s="101"/>
      <c r="AK21" s="102"/>
      <c r="AL21" s="103"/>
      <c r="AM21" s="104"/>
    </row>
    <row r="22" spans="1:39" ht="21" customHeight="1" x14ac:dyDescent="0.15">
      <c r="A22" s="22" t="s">
        <v>100</v>
      </c>
      <c r="B22" s="10">
        <f t="shared" si="1"/>
        <v>0</v>
      </c>
      <c r="C22" s="96">
        <f t="shared" si="2"/>
        <v>0</v>
      </c>
      <c r="D22" s="97">
        <f t="shared" si="3"/>
        <v>0</v>
      </c>
      <c r="E22" s="98">
        <f t="shared" si="4"/>
        <v>0</v>
      </c>
      <c r="F22" s="97">
        <f t="shared" si="5"/>
        <v>0</v>
      </c>
      <c r="G22" s="99">
        <f t="shared" si="6"/>
        <v>0</v>
      </c>
      <c r="H22" s="10">
        <f t="shared" si="7"/>
        <v>0</v>
      </c>
      <c r="I22" s="96">
        <f t="shared" si="8"/>
        <v>0</v>
      </c>
      <c r="J22" s="97">
        <v>0</v>
      </c>
      <c r="K22" s="98">
        <v>0</v>
      </c>
      <c r="L22" s="97">
        <v>0</v>
      </c>
      <c r="M22" s="99">
        <v>0</v>
      </c>
      <c r="N22" s="10">
        <f t="shared" si="9"/>
        <v>0</v>
      </c>
      <c r="O22" s="96">
        <f t="shared" si="10"/>
        <v>0</v>
      </c>
      <c r="P22" s="97">
        <f t="shared" si="11"/>
        <v>0</v>
      </c>
      <c r="Q22" s="98">
        <f t="shared" si="12"/>
        <v>0</v>
      </c>
      <c r="R22" s="97">
        <f t="shared" si="18"/>
        <v>0</v>
      </c>
      <c r="S22" s="99">
        <f t="shared" si="13"/>
        <v>0</v>
      </c>
      <c r="T22" s="10">
        <f t="shared" si="14"/>
        <v>0</v>
      </c>
      <c r="U22" s="96">
        <f t="shared" si="15"/>
        <v>0</v>
      </c>
      <c r="V22" s="97">
        <v>0</v>
      </c>
      <c r="W22" s="98">
        <v>0</v>
      </c>
      <c r="X22" s="97">
        <v>0</v>
      </c>
      <c r="Y22" s="99">
        <v>0</v>
      </c>
      <c r="Z22" s="10">
        <f t="shared" si="16"/>
        <v>0</v>
      </c>
      <c r="AA22" s="96">
        <f t="shared" si="17"/>
        <v>0</v>
      </c>
      <c r="AB22" s="97">
        <v>0</v>
      </c>
      <c r="AC22" s="98">
        <v>0</v>
      </c>
      <c r="AD22" s="97">
        <v>0</v>
      </c>
      <c r="AE22" s="99">
        <v>0</v>
      </c>
      <c r="AF22" s="206">
        <v>0</v>
      </c>
      <c r="AG22" s="206">
        <v>4</v>
      </c>
      <c r="AH22" s="7"/>
      <c r="AI22" s="100"/>
      <c r="AJ22" s="101"/>
      <c r="AK22" s="102"/>
      <c r="AL22" s="103"/>
      <c r="AM22" s="104"/>
    </row>
    <row r="23" spans="1:39" ht="21" customHeight="1" x14ac:dyDescent="0.15">
      <c r="A23" s="22" t="s">
        <v>101</v>
      </c>
      <c r="B23" s="10">
        <f t="shared" si="1"/>
        <v>0</v>
      </c>
      <c r="C23" s="96">
        <f t="shared" si="2"/>
        <v>0</v>
      </c>
      <c r="D23" s="97">
        <f t="shared" si="3"/>
        <v>0</v>
      </c>
      <c r="E23" s="98">
        <f t="shared" si="4"/>
        <v>0</v>
      </c>
      <c r="F23" s="97">
        <f t="shared" si="5"/>
        <v>0</v>
      </c>
      <c r="G23" s="99">
        <f t="shared" si="6"/>
        <v>0</v>
      </c>
      <c r="H23" s="10">
        <f t="shared" si="7"/>
        <v>0</v>
      </c>
      <c r="I23" s="96">
        <f t="shared" si="8"/>
        <v>0</v>
      </c>
      <c r="J23" s="97">
        <v>0</v>
      </c>
      <c r="K23" s="98">
        <v>0</v>
      </c>
      <c r="L23" s="97">
        <v>0</v>
      </c>
      <c r="M23" s="99">
        <v>0</v>
      </c>
      <c r="N23" s="10">
        <f t="shared" si="9"/>
        <v>0</v>
      </c>
      <c r="O23" s="96">
        <f t="shared" si="10"/>
        <v>0</v>
      </c>
      <c r="P23" s="97">
        <f t="shared" si="11"/>
        <v>0</v>
      </c>
      <c r="Q23" s="98">
        <f t="shared" si="12"/>
        <v>0</v>
      </c>
      <c r="R23" s="97">
        <f t="shared" si="18"/>
        <v>0</v>
      </c>
      <c r="S23" s="99">
        <f t="shared" si="13"/>
        <v>0</v>
      </c>
      <c r="T23" s="10">
        <f t="shared" si="14"/>
        <v>0</v>
      </c>
      <c r="U23" s="96">
        <f t="shared" si="15"/>
        <v>0</v>
      </c>
      <c r="V23" s="97">
        <v>0</v>
      </c>
      <c r="W23" s="98">
        <v>0</v>
      </c>
      <c r="X23" s="97">
        <v>0</v>
      </c>
      <c r="Y23" s="99">
        <v>0</v>
      </c>
      <c r="Z23" s="10">
        <f t="shared" si="16"/>
        <v>0</v>
      </c>
      <c r="AA23" s="96">
        <f t="shared" si="17"/>
        <v>0</v>
      </c>
      <c r="AB23" s="97">
        <v>0</v>
      </c>
      <c r="AC23" s="98">
        <v>0</v>
      </c>
      <c r="AD23" s="97">
        <v>0</v>
      </c>
      <c r="AE23" s="99">
        <v>0</v>
      </c>
      <c r="AF23" s="206">
        <v>0</v>
      </c>
      <c r="AG23" s="206">
        <v>4</v>
      </c>
      <c r="AH23" s="7"/>
      <c r="AI23" s="100"/>
      <c r="AJ23" s="101"/>
      <c r="AK23" s="102"/>
      <c r="AL23" s="103"/>
      <c r="AM23" s="104"/>
    </row>
    <row r="24" spans="1:39" ht="21" customHeight="1" x14ac:dyDescent="0.15">
      <c r="A24" s="22" t="s">
        <v>102</v>
      </c>
      <c r="B24" s="10">
        <f t="shared" si="1"/>
        <v>0</v>
      </c>
      <c r="C24" s="96">
        <f t="shared" si="2"/>
        <v>0</v>
      </c>
      <c r="D24" s="97">
        <f t="shared" si="3"/>
        <v>0</v>
      </c>
      <c r="E24" s="98">
        <f t="shared" si="4"/>
        <v>0</v>
      </c>
      <c r="F24" s="97">
        <f t="shared" si="5"/>
        <v>0</v>
      </c>
      <c r="G24" s="99">
        <f t="shared" si="6"/>
        <v>0</v>
      </c>
      <c r="H24" s="10">
        <f t="shared" si="7"/>
        <v>0</v>
      </c>
      <c r="I24" s="96">
        <f t="shared" si="8"/>
        <v>0</v>
      </c>
      <c r="J24" s="97">
        <v>0</v>
      </c>
      <c r="K24" s="98">
        <v>0</v>
      </c>
      <c r="L24" s="97">
        <v>0</v>
      </c>
      <c r="M24" s="99">
        <v>0</v>
      </c>
      <c r="N24" s="10">
        <f t="shared" si="9"/>
        <v>0</v>
      </c>
      <c r="O24" s="96">
        <f t="shared" si="10"/>
        <v>0</v>
      </c>
      <c r="P24" s="97">
        <f t="shared" si="11"/>
        <v>0</v>
      </c>
      <c r="Q24" s="98">
        <f t="shared" si="12"/>
        <v>0</v>
      </c>
      <c r="R24" s="97">
        <f t="shared" si="18"/>
        <v>0</v>
      </c>
      <c r="S24" s="99">
        <f t="shared" si="13"/>
        <v>0</v>
      </c>
      <c r="T24" s="10">
        <f t="shared" si="14"/>
        <v>0</v>
      </c>
      <c r="U24" s="96">
        <f t="shared" si="15"/>
        <v>0</v>
      </c>
      <c r="V24" s="97">
        <v>0</v>
      </c>
      <c r="W24" s="98">
        <v>0</v>
      </c>
      <c r="X24" s="97">
        <v>0</v>
      </c>
      <c r="Y24" s="99">
        <v>0</v>
      </c>
      <c r="Z24" s="10">
        <f t="shared" si="16"/>
        <v>0</v>
      </c>
      <c r="AA24" s="96">
        <f t="shared" si="17"/>
        <v>0</v>
      </c>
      <c r="AB24" s="97">
        <v>0</v>
      </c>
      <c r="AC24" s="98">
        <v>0</v>
      </c>
      <c r="AD24" s="97">
        <v>0</v>
      </c>
      <c r="AE24" s="99">
        <v>0</v>
      </c>
      <c r="AF24" s="206">
        <v>0</v>
      </c>
      <c r="AG24" s="206">
        <v>4</v>
      </c>
      <c r="AH24" s="7"/>
      <c r="AI24" s="100"/>
      <c r="AJ24" s="101"/>
      <c r="AK24" s="102"/>
      <c r="AL24" s="103"/>
      <c r="AM24" s="104"/>
    </row>
    <row r="25" spans="1:39" ht="21" customHeight="1" x14ac:dyDescent="0.15">
      <c r="A25" s="22" t="s">
        <v>103</v>
      </c>
      <c r="B25" s="10">
        <f t="shared" si="1"/>
        <v>0</v>
      </c>
      <c r="C25" s="96">
        <f t="shared" si="2"/>
        <v>0</v>
      </c>
      <c r="D25" s="97">
        <f t="shared" si="3"/>
        <v>0</v>
      </c>
      <c r="E25" s="98">
        <f t="shared" si="4"/>
        <v>0</v>
      </c>
      <c r="F25" s="97">
        <f t="shared" si="5"/>
        <v>0</v>
      </c>
      <c r="G25" s="99">
        <f t="shared" si="6"/>
        <v>0</v>
      </c>
      <c r="H25" s="10">
        <f t="shared" si="7"/>
        <v>0</v>
      </c>
      <c r="I25" s="96">
        <f t="shared" si="8"/>
        <v>0</v>
      </c>
      <c r="J25" s="97">
        <v>0</v>
      </c>
      <c r="K25" s="98">
        <v>0</v>
      </c>
      <c r="L25" s="97">
        <v>0</v>
      </c>
      <c r="M25" s="99">
        <v>0</v>
      </c>
      <c r="N25" s="10">
        <f t="shared" si="9"/>
        <v>0</v>
      </c>
      <c r="O25" s="96">
        <f t="shared" si="10"/>
        <v>0</v>
      </c>
      <c r="P25" s="97">
        <f t="shared" si="11"/>
        <v>0</v>
      </c>
      <c r="Q25" s="98">
        <f t="shared" si="12"/>
        <v>0</v>
      </c>
      <c r="R25" s="97">
        <f t="shared" si="18"/>
        <v>0</v>
      </c>
      <c r="S25" s="99">
        <f t="shared" si="13"/>
        <v>0</v>
      </c>
      <c r="T25" s="10">
        <f t="shared" si="14"/>
        <v>0</v>
      </c>
      <c r="U25" s="96">
        <f t="shared" si="15"/>
        <v>0</v>
      </c>
      <c r="V25" s="97">
        <v>0</v>
      </c>
      <c r="W25" s="98">
        <v>0</v>
      </c>
      <c r="X25" s="97">
        <v>0</v>
      </c>
      <c r="Y25" s="99">
        <v>0</v>
      </c>
      <c r="Z25" s="10">
        <f t="shared" si="16"/>
        <v>0</v>
      </c>
      <c r="AA25" s="96">
        <f t="shared" si="17"/>
        <v>0</v>
      </c>
      <c r="AB25" s="97">
        <v>0</v>
      </c>
      <c r="AC25" s="98">
        <v>0</v>
      </c>
      <c r="AD25" s="97">
        <v>0</v>
      </c>
      <c r="AE25" s="99">
        <v>0</v>
      </c>
      <c r="AF25" s="206">
        <v>0</v>
      </c>
      <c r="AG25" s="206">
        <v>4</v>
      </c>
      <c r="AH25" s="7"/>
      <c r="AI25" s="100"/>
      <c r="AJ25" s="101"/>
      <c r="AK25" s="102"/>
      <c r="AL25" s="103"/>
      <c r="AM25" s="104"/>
    </row>
    <row r="26" spans="1:39" ht="21" customHeight="1" x14ac:dyDescent="0.15">
      <c r="A26" s="6" t="s">
        <v>200</v>
      </c>
      <c r="B26" s="10">
        <f t="shared" si="1"/>
        <v>0</v>
      </c>
      <c r="C26" s="96">
        <f t="shared" si="2"/>
        <v>0</v>
      </c>
      <c r="D26" s="97">
        <f t="shared" si="3"/>
        <v>0</v>
      </c>
      <c r="E26" s="98">
        <f t="shared" si="4"/>
        <v>0</v>
      </c>
      <c r="F26" s="97">
        <f t="shared" si="5"/>
        <v>0</v>
      </c>
      <c r="G26" s="99">
        <f t="shared" si="6"/>
        <v>0</v>
      </c>
      <c r="H26" s="10">
        <f t="shared" si="7"/>
        <v>0</v>
      </c>
      <c r="I26" s="96">
        <f t="shared" si="8"/>
        <v>0</v>
      </c>
      <c r="J26" s="97">
        <v>0</v>
      </c>
      <c r="K26" s="98">
        <v>0</v>
      </c>
      <c r="L26" s="97">
        <v>0</v>
      </c>
      <c r="M26" s="99">
        <v>0</v>
      </c>
      <c r="N26" s="10">
        <f t="shared" si="9"/>
        <v>0</v>
      </c>
      <c r="O26" s="96">
        <f t="shared" si="10"/>
        <v>0</v>
      </c>
      <c r="P26" s="97">
        <f t="shared" si="11"/>
        <v>0</v>
      </c>
      <c r="Q26" s="98">
        <f t="shared" si="12"/>
        <v>0</v>
      </c>
      <c r="R26" s="97">
        <f t="shared" si="18"/>
        <v>0</v>
      </c>
      <c r="S26" s="99">
        <f t="shared" si="13"/>
        <v>0</v>
      </c>
      <c r="T26" s="10">
        <f t="shared" si="14"/>
        <v>0</v>
      </c>
      <c r="U26" s="96">
        <f t="shared" si="15"/>
        <v>0</v>
      </c>
      <c r="V26" s="97">
        <v>0</v>
      </c>
      <c r="W26" s="98">
        <v>0</v>
      </c>
      <c r="X26" s="97">
        <v>0</v>
      </c>
      <c r="Y26" s="99">
        <v>0</v>
      </c>
      <c r="Z26" s="10">
        <f t="shared" si="16"/>
        <v>0</v>
      </c>
      <c r="AA26" s="96">
        <f t="shared" si="17"/>
        <v>0</v>
      </c>
      <c r="AB26" s="97">
        <v>0</v>
      </c>
      <c r="AC26" s="98">
        <v>0</v>
      </c>
      <c r="AD26" s="97">
        <v>0</v>
      </c>
      <c r="AE26" s="99">
        <v>0</v>
      </c>
      <c r="AF26" s="206">
        <v>0</v>
      </c>
      <c r="AG26" s="206">
        <v>10</v>
      </c>
      <c r="AH26" s="7"/>
      <c r="AI26" s="100"/>
      <c r="AJ26" s="101"/>
      <c r="AK26" s="102"/>
      <c r="AL26" s="103"/>
      <c r="AM26" s="104"/>
    </row>
    <row r="27" spans="1:39" ht="21" customHeight="1" x14ac:dyDescent="0.15">
      <c r="A27" s="6" t="s">
        <v>201</v>
      </c>
      <c r="B27" s="10">
        <f>H27+N27</f>
        <v>0</v>
      </c>
      <c r="C27" s="96">
        <f>I27+O27</f>
        <v>0</v>
      </c>
      <c r="D27" s="97">
        <f>J27+T27</f>
        <v>0</v>
      </c>
      <c r="E27" s="98">
        <f>K27+U27</f>
        <v>0</v>
      </c>
      <c r="F27" s="97">
        <f>L27+Z27</f>
        <v>0</v>
      </c>
      <c r="G27" s="99">
        <f>M27+AA27</f>
        <v>0</v>
      </c>
      <c r="H27" s="10">
        <f>J27+L27</f>
        <v>0</v>
      </c>
      <c r="I27" s="96">
        <f>K27+M27</f>
        <v>0</v>
      </c>
      <c r="J27" s="97">
        <v>0</v>
      </c>
      <c r="K27" s="98">
        <v>0</v>
      </c>
      <c r="L27" s="97">
        <v>0</v>
      </c>
      <c r="M27" s="99">
        <v>0</v>
      </c>
      <c r="N27" s="10">
        <f t="shared" ref="N27:S27" si="19">T27+Z27</f>
        <v>0</v>
      </c>
      <c r="O27" s="96">
        <f t="shared" si="19"/>
        <v>0</v>
      </c>
      <c r="P27" s="97">
        <f t="shared" si="19"/>
        <v>0</v>
      </c>
      <c r="Q27" s="98">
        <f t="shared" si="19"/>
        <v>0</v>
      </c>
      <c r="R27" s="97">
        <f t="shared" si="19"/>
        <v>0</v>
      </c>
      <c r="S27" s="99">
        <f t="shared" si="19"/>
        <v>0</v>
      </c>
      <c r="T27" s="10">
        <f>V27+X27</f>
        <v>0</v>
      </c>
      <c r="U27" s="96">
        <f>W27+Y27</f>
        <v>0</v>
      </c>
      <c r="V27" s="97">
        <v>0</v>
      </c>
      <c r="W27" s="98">
        <v>0</v>
      </c>
      <c r="X27" s="97">
        <v>0</v>
      </c>
      <c r="Y27" s="99">
        <v>0</v>
      </c>
      <c r="Z27" s="10">
        <f>AB27+AD27</f>
        <v>0</v>
      </c>
      <c r="AA27" s="96">
        <f>AC27+AE27</f>
        <v>0</v>
      </c>
      <c r="AB27" s="97">
        <v>0</v>
      </c>
      <c r="AC27" s="98">
        <v>0</v>
      </c>
      <c r="AD27" s="97">
        <v>0</v>
      </c>
      <c r="AE27" s="99">
        <v>0</v>
      </c>
      <c r="AF27" s="206">
        <v>0</v>
      </c>
      <c r="AG27" s="206">
        <v>3</v>
      </c>
      <c r="AH27" s="7"/>
      <c r="AI27" s="100"/>
      <c r="AJ27" s="101"/>
      <c r="AK27" s="102"/>
      <c r="AL27" s="103"/>
      <c r="AM27" s="104"/>
    </row>
    <row r="28" spans="1:39" ht="21" customHeight="1" x14ac:dyDescent="0.15">
      <c r="A28" s="6" t="s">
        <v>138</v>
      </c>
      <c r="B28" s="10">
        <f t="shared" si="1"/>
        <v>4</v>
      </c>
      <c r="C28" s="96">
        <f t="shared" si="2"/>
        <v>2</v>
      </c>
      <c r="D28" s="97">
        <f t="shared" si="3"/>
        <v>4</v>
      </c>
      <c r="E28" s="98">
        <f t="shared" si="4"/>
        <v>2</v>
      </c>
      <c r="F28" s="97">
        <f t="shared" si="5"/>
        <v>0</v>
      </c>
      <c r="G28" s="99">
        <f t="shared" si="6"/>
        <v>0</v>
      </c>
      <c r="H28" s="10">
        <f t="shared" si="7"/>
        <v>0</v>
      </c>
      <c r="I28" s="96">
        <f t="shared" si="8"/>
        <v>0</v>
      </c>
      <c r="J28" s="97">
        <v>0</v>
      </c>
      <c r="K28" s="98">
        <v>0</v>
      </c>
      <c r="L28" s="97">
        <v>0</v>
      </c>
      <c r="M28" s="99">
        <v>0</v>
      </c>
      <c r="N28" s="10">
        <f t="shared" si="9"/>
        <v>4</v>
      </c>
      <c r="O28" s="96">
        <f t="shared" si="10"/>
        <v>2</v>
      </c>
      <c r="P28" s="97">
        <f t="shared" si="11"/>
        <v>3</v>
      </c>
      <c r="Q28" s="98">
        <f t="shared" si="12"/>
        <v>2</v>
      </c>
      <c r="R28" s="97">
        <f t="shared" si="18"/>
        <v>1</v>
      </c>
      <c r="S28" s="99">
        <f t="shared" si="13"/>
        <v>0</v>
      </c>
      <c r="T28" s="10">
        <f t="shared" si="14"/>
        <v>4</v>
      </c>
      <c r="U28" s="96">
        <f t="shared" si="15"/>
        <v>2</v>
      </c>
      <c r="V28" s="97">
        <v>3</v>
      </c>
      <c r="W28" s="98">
        <v>2</v>
      </c>
      <c r="X28" s="97">
        <v>1</v>
      </c>
      <c r="Y28" s="99">
        <v>0</v>
      </c>
      <c r="Z28" s="10">
        <f t="shared" si="16"/>
        <v>0</v>
      </c>
      <c r="AA28" s="96">
        <f t="shared" si="17"/>
        <v>0</v>
      </c>
      <c r="AB28" s="97">
        <v>0</v>
      </c>
      <c r="AC28" s="98">
        <v>0</v>
      </c>
      <c r="AD28" s="97">
        <v>0</v>
      </c>
      <c r="AE28" s="99">
        <v>0</v>
      </c>
      <c r="AF28" s="206">
        <v>0</v>
      </c>
      <c r="AG28" s="206">
        <v>0</v>
      </c>
      <c r="AH28" s="7"/>
      <c r="AI28" s="100"/>
      <c r="AJ28" s="101"/>
      <c r="AK28" s="102"/>
      <c r="AL28" s="103"/>
      <c r="AM28" s="104"/>
    </row>
    <row r="29" spans="1:39" ht="21" customHeight="1" x14ac:dyDescent="0.15">
      <c r="A29" s="6" t="s">
        <v>139</v>
      </c>
      <c r="B29" s="10">
        <f t="shared" si="1"/>
        <v>4</v>
      </c>
      <c r="C29" s="96">
        <f t="shared" si="2"/>
        <v>3</v>
      </c>
      <c r="D29" s="97">
        <f t="shared" si="3"/>
        <v>4</v>
      </c>
      <c r="E29" s="98">
        <f t="shared" si="4"/>
        <v>3</v>
      </c>
      <c r="F29" s="97">
        <f t="shared" si="5"/>
        <v>0</v>
      </c>
      <c r="G29" s="99">
        <f t="shared" si="6"/>
        <v>0</v>
      </c>
      <c r="H29" s="10">
        <f t="shared" si="7"/>
        <v>1</v>
      </c>
      <c r="I29" s="96">
        <f t="shared" si="8"/>
        <v>1</v>
      </c>
      <c r="J29" s="97">
        <v>1</v>
      </c>
      <c r="K29" s="98">
        <v>1</v>
      </c>
      <c r="L29" s="97">
        <v>0</v>
      </c>
      <c r="M29" s="99">
        <v>0</v>
      </c>
      <c r="N29" s="10">
        <f t="shared" si="9"/>
        <v>3</v>
      </c>
      <c r="O29" s="96">
        <f t="shared" si="10"/>
        <v>2</v>
      </c>
      <c r="P29" s="97">
        <f t="shared" si="11"/>
        <v>2</v>
      </c>
      <c r="Q29" s="98">
        <f t="shared" si="12"/>
        <v>2</v>
      </c>
      <c r="R29" s="97">
        <f t="shared" si="18"/>
        <v>1</v>
      </c>
      <c r="S29" s="99">
        <f t="shared" si="13"/>
        <v>0</v>
      </c>
      <c r="T29" s="10">
        <f t="shared" si="14"/>
        <v>3</v>
      </c>
      <c r="U29" s="96">
        <f t="shared" si="15"/>
        <v>2</v>
      </c>
      <c r="V29" s="97">
        <v>2</v>
      </c>
      <c r="W29" s="98">
        <v>2</v>
      </c>
      <c r="X29" s="97">
        <v>1</v>
      </c>
      <c r="Y29" s="99">
        <v>0</v>
      </c>
      <c r="Z29" s="10">
        <f t="shared" si="16"/>
        <v>0</v>
      </c>
      <c r="AA29" s="96">
        <f t="shared" si="17"/>
        <v>0</v>
      </c>
      <c r="AB29" s="97">
        <v>0</v>
      </c>
      <c r="AC29" s="98">
        <v>0</v>
      </c>
      <c r="AD29" s="97">
        <v>0</v>
      </c>
      <c r="AE29" s="99">
        <v>0</v>
      </c>
      <c r="AF29" s="206">
        <v>0</v>
      </c>
      <c r="AG29" s="206">
        <v>0</v>
      </c>
      <c r="AH29" s="7"/>
      <c r="AI29" s="100"/>
      <c r="AJ29" s="101"/>
      <c r="AK29" s="102"/>
      <c r="AL29" s="103"/>
      <c r="AM29" s="104"/>
    </row>
    <row r="30" spans="1:39" ht="21" customHeight="1" x14ac:dyDescent="0.15">
      <c r="A30" s="6" t="s">
        <v>140</v>
      </c>
      <c r="B30" s="10">
        <f t="shared" si="1"/>
        <v>5</v>
      </c>
      <c r="C30" s="96">
        <f t="shared" si="2"/>
        <v>3</v>
      </c>
      <c r="D30" s="97">
        <f t="shared" si="3"/>
        <v>5</v>
      </c>
      <c r="E30" s="98">
        <f t="shared" si="4"/>
        <v>3</v>
      </c>
      <c r="F30" s="97">
        <f t="shared" si="5"/>
        <v>0</v>
      </c>
      <c r="G30" s="99">
        <f t="shared" si="6"/>
        <v>0</v>
      </c>
      <c r="H30" s="10">
        <f t="shared" si="7"/>
        <v>1</v>
      </c>
      <c r="I30" s="96">
        <f t="shared" si="8"/>
        <v>1</v>
      </c>
      <c r="J30" s="97">
        <v>1</v>
      </c>
      <c r="K30" s="98">
        <v>1</v>
      </c>
      <c r="L30" s="97">
        <v>0</v>
      </c>
      <c r="M30" s="99">
        <v>0</v>
      </c>
      <c r="N30" s="10">
        <f t="shared" si="9"/>
        <v>4</v>
      </c>
      <c r="O30" s="96">
        <f t="shared" si="10"/>
        <v>2</v>
      </c>
      <c r="P30" s="97">
        <f t="shared" si="11"/>
        <v>3</v>
      </c>
      <c r="Q30" s="98">
        <f t="shared" si="12"/>
        <v>2</v>
      </c>
      <c r="R30" s="97">
        <f t="shared" si="18"/>
        <v>1</v>
      </c>
      <c r="S30" s="99">
        <f t="shared" si="13"/>
        <v>0</v>
      </c>
      <c r="T30" s="10">
        <f t="shared" si="14"/>
        <v>4</v>
      </c>
      <c r="U30" s="96">
        <f t="shared" si="15"/>
        <v>2</v>
      </c>
      <c r="V30" s="97">
        <v>3</v>
      </c>
      <c r="W30" s="98">
        <v>2</v>
      </c>
      <c r="X30" s="97">
        <v>1</v>
      </c>
      <c r="Y30" s="99">
        <v>0</v>
      </c>
      <c r="Z30" s="10">
        <f t="shared" si="16"/>
        <v>0</v>
      </c>
      <c r="AA30" s="96">
        <f t="shared" si="17"/>
        <v>0</v>
      </c>
      <c r="AB30" s="97">
        <v>0</v>
      </c>
      <c r="AC30" s="98">
        <v>0</v>
      </c>
      <c r="AD30" s="97">
        <v>0</v>
      </c>
      <c r="AE30" s="99">
        <v>0</v>
      </c>
      <c r="AF30" s="206">
        <v>0</v>
      </c>
      <c r="AG30" s="206">
        <v>0</v>
      </c>
      <c r="AH30" s="7"/>
      <c r="AI30" s="100"/>
      <c r="AJ30" s="101"/>
      <c r="AK30" s="102"/>
      <c r="AL30" s="103"/>
      <c r="AM30" s="104"/>
    </row>
    <row r="31" spans="1:39" ht="21" customHeight="1" x14ac:dyDescent="0.15">
      <c r="A31" s="6" t="s">
        <v>147</v>
      </c>
      <c r="B31" s="10">
        <f t="shared" si="1"/>
        <v>0</v>
      </c>
      <c r="C31" s="96">
        <f t="shared" si="2"/>
        <v>0</v>
      </c>
      <c r="D31" s="97">
        <f t="shared" si="3"/>
        <v>0</v>
      </c>
      <c r="E31" s="98">
        <f t="shared" si="4"/>
        <v>0</v>
      </c>
      <c r="F31" s="97">
        <f t="shared" si="5"/>
        <v>0</v>
      </c>
      <c r="G31" s="99">
        <f t="shared" si="6"/>
        <v>0</v>
      </c>
      <c r="H31" s="10">
        <f t="shared" si="7"/>
        <v>0</v>
      </c>
      <c r="I31" s="96">
        <f t="shared" si="8"/>
        <v>0</v>
      </c>
      <c r="J31" s="97">
        <v>0</v>
      </c>
      <c r="K31" s="98">
        <v>0</v>
      </c>
      <c r="L31" s="97">
        <v>0</v>
      </c>
      <c r="M31" s="99">
        <v>0</v>
      </c>
      <c r="N31" s="10">
        <f t="shared" si="9"/>
        <v>0</v>
      </c>
      <c r="O31" s="96">
        <f t="shared" si="10"/>
        <v>0</v>
      </c>
      <c r="P31" s="97">
        <f t="shared" si="11"/>
        <v>0</v>
      </c>
      <c r="Q31" s="98">
        <f t="shared" si="12"/>
        <v>0</v>
      </c>
      <c r="R31" s="97">
        <f t="shared" si="18"/>
        <v>0</v>
      </c>
      <c r="S31" s="99">
        <f t="shared" si="13"/>
        <v>0</v>
      </c>
      <c r="T31" s="10">
        <f t="shared" si="14"/>
        <v>0</v>
      </c>
      <c r="U31" s="96">
        <f t="shared" si="15"/>
        <v>0</v>
      </c>
      <c r="V31" s="97">
        <v>0</v>
      </c>
      <c r="W31" s="98">
        <v>0</v>
      </c>
      <c r="X31" s="97">
        <v>0</v>
      </c>
      <c r="Y31" s="99">
        <v>0</v>
      </c>
      <c r="Z31" s="10">
        <f t="shared" si="16"/>
        <v>0</v>
      </c>
      <c r="AA31" s="96">
        <f t="shared" si="17"/>
        <v>0</v>
      </c>
      <c r="AB31" s="97">
        <v>0</v>
      </c>
      <c r="AC31" s="98">
        <v>0</v>
      </c>
      <c r="AD31" s="97">
        <v>0</v>
      </c>
      <c r="AE31" s="99">
        <v>0</v>
      </c>
      <c r="AF31" s="206">
        <v>0</v>
      </c>
      <c r="AG31" s="206">
        <v>4</v>
      </c>
      <c r="AH31" s="7"/>
      <c r="AI31" s="100"/>
      <c r="AJ31" s="101"/>
      <c r="AK31" s="102"/>
      <c r="AL31" s="103"/>
      <c r="AM31" s="104"/>
    </row>
    <row r="32" spans="1:39" ht="21" customHeight="1" x14ac:dyDescent="0.15">
      <c r="A32" s="6" t="s">
        <v>141</v>
      </c>
      <c r="B32" s="10">
        <f t="shared" si="1"/>
        <v>5</v>
      </c>
      <c r="C32" s="96">
        <f t="shared" si="2"/>
        <v>4</v>
      </c>
      <c r="D32" s="97">
        <f t="shared" si="3"/>
        <v>5</v>
      </c>
      <c r="E32" s="98">
        <f t="shared" si="4"/>
        <v>4</v>
      </c>
      <c r="F32" s="97">
        <f t="shared" si="5"/>
        <v>0</v>
      </c>
      <c r="G32" s="99">
        <f t="shared" si="6"/>
        <v>0</v>
      </c>
      <c r="H32" s="10">
        <f t="shared" si="7"/>
        <v>1</v>
      </c>
      <c r="I32" s="96">
        <f t="shared" si="8"/>
        <v>1</v>
      </c>
      <c r="J32" s="97">
        <v>1</v>
      </c>
      <c r="K32" s="98">
        <v>1</v>
      </c>
      <c r="L32" s="97">
        <v>0</v>
      </c>
      <c r="M32" s="99">
        <v>0</v>
      </c>
      <c r="N32" s="10">
        <f t="shared" si="9"/>
        <v>4</v>
      </c>
      <c r="O32" s="96">
        <f t="shared" si="10"/>
        <v>3</v>
      </c>
      <c r="P32" s="97">
        <f t="shared" si="11"/>
        <v>4</v>
      </c>
      <c r="Q32" s="98">
        <f t="shared" si="12"/>
        <v>3</v>
      </c>
      <c r="R32" s="97">
        <f t="shared" si="18"/>
        <v>0</v>
      </c>
      <c r="S32" s="99">
        <f t="shared" si="13"/>
        <v>0</v>
      </c>
      <c r="T32" s="10">
        <f t="shared" si="14"/>
        <v>4</v>
      </c>
      <c r="U32" s="96">
        <f t="shared" si="15"/>
        <v>3</v>
      </c>
      <c r="V32" s="97">
        <v>4</v>
      </c>
      <c r="W32" s="98">
        <v>3</v>
      </c>
      <c r="X32" s="97">
        <v>0</v>
      </c>
      <c r="Y32" s="99">
        <v>0</v>
      </c>
      <c r="Z32" s="10">
        <f t="shared" si="16"/>
        <v>0</v>
      </c>
      <c r="AA32" s="96">
        <f t="shared" si="17"/>
        <v>0</v>
      </c>
      <c r="AB32" s="97">
        <v>0</v>
      </c>
      <c r="AC32" s="98">
        <v>0</v>
      </c>
      <c r="AD32" s="97">
        <v>0</v>
      </c>
      <c r="AE32" s="99">
        <v>0</v>
      </c>
      <c r="AF32" s="206">
        <v>0</v>
      </c>
      <c r="AG32" s="206">
        <v>0</v>
      </c>
      <c r="AH32" s="7"/>
      <c r="AI32" s="100"/>
      <c r="AJ32" s="101"/>
      <c r="AK32" s="102"/>
      <c r="AL32" s="103"/>
      <c r="AM32" s="104"/>
    </row>
    <row r="33" spans="1:39" ht="21" customHeight="1" x14ac:dyDescent="0.15">
      <c r="A33" s="6" t="s">
        <v>142</v>
      </c>
      <c r="B33" s="10">
        <f t="shared" si="1"/>
        <v>2</v>
      </c>
      <c r="C33" s="96">
        <f t="shared" si="2"/>
        <v>1</v>
      </c>
      <c r="D33" s="97">
        <f t="shared" si="3"/>
        <v>2</v>
      </c>
      <c r="E33" s="98">
        <f t="shared" si="4"/>
        <v>1</v>
      </c>
      <c r="F33" s="97">
        <f t="shared" si="5"/>
        <v>0</v>
      </c>
      <c r="G33" s="99">
        <f t="shared" si="6"/>
        <v>0</v>
      </c>
      <c r="H33" s="10">
        <f t="shared" si="7"/>
        <v>0</v>
      </c>
      <c r="I33" s="96">
        <f t="shared" si="8"/>
        <v>0</v>
      </c>
      <c r="J33" s="97">
        <v>0</v>
      </c>
      <c r="K33" s="98">
        <v>0</v>
      </c>
      <c r="L33" s="97">
        <v>0</v>
      </c>
      <c r="M33" s="99">
        <v>0</v>
      </c>
      <c r="N33" s="10">
        <f t="shared" si="9"/>
        <v>2</v>
      </c>
      <c r="O33" s="96">
        <f t="shared" si="10"/>
        <v>1</v>
      </c>
      <c r="P33" s="97">
        <f t="shared" si="11"/>
        <v>1</v>
      </c>
      <c r="Q33" s="98">
        <f t="shared" si="12"/>
        <v>1</v>
      </c>
      <c r="R33" s="97">
        <f t="shared" si="18"/>
        <v>1</v>
      </c>
      <c r="S33" s="99">
        <f t="shared" si="13"/>
        <v>0</v>
      </c>
      <c r="T33" s="10">
        <f t="shared" si="14"/>
        <v>2</v>
      </c>
      <c r="U33" s="96">
        <f t="shared" si="15"/>
        <v>1</v>
      </c>
      <c r="V33" s="97">
        <v>1</v>
      </c>
      <c r="W33" s="98">
        <v>1</v>
      </c>
      <c r="X33" s="97">
        <v>1</v>
      </c>
      <c r="Y33" s="99">
        <v>0</v>
      </c>
      <c r="Z33" s="10">
        <f t="shared" si="16"/>
        <v>0</v>
      </c>
      <c r="AA33" s="96">
        <f t="shared" si="17"/>
        <v>0</v>
      </c>
      <c r="AB33" s="97">
        <v>0</v>
      </c>
      <c r="AC33" s="98">
        <v>0</v>
      </c>
      <c r="AD33" s="97">
        <v>0</v>
      </c>
      <c r="AE33" s="99">
        <v>0</v>
      </c>
      <c r="AF33" s="206">
        <v>0</v>
      </c>
      <c r="AG33" s="206">
        <v>0</v>
      </c>
      <c r="AH33" s="7"/>
      <c r="AI33" s="100"/>
      <c r="AJ33" s="101"/>
      <c r="AK33" s="102"/>
      <c r="AL33" s="103"/>
      <c r="AM33" s="104"/>
    </row>
    <row r="34" spans="1:39" ht="21" customHeight="1" x14ac:dyDescent="0.15">
      <c r="A34" s="6" t="s">
        <v>143</v>
      </c>
      <c r="B34" s="10">
        <f t="shared" si="1"/>
        <v>2</v>
      </c>
      <c r="C34" s="96">
        <f t="shared" si="2"/>
        <v>0</v>
      </c>
      <c r="D34" s="97">
        <f t="shared" si="3"/>
        <v>2</v>
      </c>
      <c r="E34" s="98">
        <f t="shared" si="4"/>
        <v>0</v>
      </c>
      <c r="F34" s="97">
        <f t="shared" si="5"/>
        <v>0</v>
      </c>
      <c r="G34" s="99">
        <f t="shared" si="6"/>
        <v>0</v>
      </c>
      <c r="H34" s="10">
        <f t="shared" si="7"/>
        <v>0</v>
      </c>
      <c r="I34" s="96">
        <f t="shared" si="8"/>
        <v>0</v>
      </c>
      <c r="J34" s="97">
        <v>0</v>
      </c>
      <c r="K34" s="98">
        <v>0</v>
      </c>
      <c r="L34" s="97">
        <v>0</v>
      </c>
      <c r="M34" s="99">
        <v>0</v>
      </c>
      <c r="N34" s="10">
        <f t="shared" si="9"/>
        <v>2</v>
      </c>
      <c r="O34" s="96">
        <f t="shared" si="10"/>
        <v>0</v>
      </c>
      <c r="P34" s="97">
        <f t="shared" si="11"/>
        <v>1</v>
      </c>
      <c r="Q34" s="98">
        <f t="shared" si="12"/>
        <v>0</v>
      </c>
      <c r="R34" s="97">
        <f t="shared" si="18"/>
        <v>1</v>
      </c>
      <c r="S34" s="99">
        <f t="shared" si="13"/>
        <v>0</v>
      </c>
      <c r="T34" s="10">
        <f t="shared" si="14"/>
        <v>2</v>
      </c>
      <c r="U34" s="96">
        <f t="shared" si="15"/>
        <v>0</v>
      </c>
      <c r="V34" s="97">
        <v>1</v>
      </c>
      <c r="W34" s="98">
        <v>0</v>
      </c>
      <c r="X34" s="97">
        <v>1</v>
      </c>
      <c r="Y34" s="99">
        <v>0</v>
      </c>
      <c r="Z34" s="10">
        <f t="shared" si="16"/>
        <v>0</v>
      </c>
      <c r="AA34" s="96">
        <f t="shared" si="17"/>
        <v>0</v>
      </c>
      <c r="AB34" s="97">
        <v>0</v>
      </c>
      <c r="AC34" s="98">
        <v>0</v>
      </c>
      <c r="AD34" s="97">
        <v>0</v>
      </c>
      <c r="AE34" s="99">
        <v>0</v>
      </c>
      <c r="AF34" s="206">
        <v>0</v>
      </c>
      <c r="AG34" s="206">
        <v>0</v>
      </c>
      <c r="AH34" s="7"/>
      <c r="AI34" s="100"/>
      <c r="AJ34" s="101"/>
      <c r="AK34" s="102"/>
      <c r="AL34" s="103"/>
      <c r="AM34" s="104"/>
    </row>
    <row r="35" spans="1:39" ht="21" customHeight="1" x14ac:dyDescent="0.15">
      <c r="A35" s="8" t="s">
        <v>149</v>
      </c>
      <c r="B35" s="55">
        <f t="shared" ref="B35:AG35" si="20">SUM(B10:B34)</f>
        <v>51</v>
      </c>
      <c r="C35" s="105">
        <f t="shared" si="20"/>
        <v>34</v>
      </c>
      <c r="D35" s="106">
        <f t="shared" si="20"/>
        <v>51</v>
      </c>
      <c r="E35" s="107">
        <f t="shared" si="20"/>
        <v>34</v>
      </c>
      <c r="F35" s="106">
        <f t="shared" si="20"/>
        <v>0</v>
      </c>
      <c r="G35" s="108">
        <f t="shared" si="20"/>
        <v>0</v>
      </c>
      <c r="H35" s="55">
        <f t="shared" si="20"/>
        <v>21</v>
      </c>
      <c r="I35" s="105">
        <f t="shared" si="20"/>
        <v>17</v>
      </c>
      <c r="J35" s="106">
        <f t="shared" si="20"/>
        <v>21</v>
      </c>
      <c r="K35" s="107">
        <f t="shared" si="20"/>
        <v>17</v>
      </c>
      <c r="L35" s="106">
        <f t="shared" si="20"/>
        <v>0</v>
      </c>
      <c r="M35" s="108">
        <f t="shared" si="20"/>
        <v>0</v>
      </c>
      <c r="N35" s="55">
        <f t="shared" si="20"/>
        <v>30</v>
      </c>
      <c r="O35" s="105">
        <f t="shared" si="20"/>
        <v>17</v>
      </c>
      <c r="P35" s="106">
        <f t="shared" si="20"/>
        <v>25</v>
      </c>
      <c r="Q35" s="107">
        <f t="shared" si="20"/>
        <v>17</v>
      </c>
      <c r="R35" s="106">
        <f t="shared" si="20"/>
        <v>5</v>
      </c>
      <c r="S35" s="108">
        <f t="shared" si="20"/>
        <v>0</v>
      </c>
      <c r="T35" s="55">
        <f t="shared" si="20"/>
        <v>30</v>
      </c>
      <c r="U35" s="105">
        <f t="shared" si="20"/>
        <v>17</v>
      </c>
      <c r="V35" s="106">
        <f t="shared" si="20"/>
        <v>25</v>
      </c>
      <c r="W35" s="107">
        <f t="shared" si="20"/>
        <v>17</v>
      </c>
      <c r="X35" s="106">
        <f t="shared" si="20"/>
        <v>5</v>
      </c>
      <c r="Y35" s="108">
        <f t="shared" si="20"/>
        <v>0</v>
      </c>
      <c r="Z35" s="55">
        <f t="shared" si="20"/>
        <v>0</v>
      </c>
      <c r="AA35" s="105">
        <f t="shared" si="20"/>
        <v>0</v>
      </c>
      <c r="AB35" s="106">
        <f t="shared" si="20"/>
        <v>0</v>
      </c>
      <c r="AC35" s="107">
        <f t="shared" si="20"/>
        <v>0</v>
      </c>
      <c r="AD35" s="106">
        <f t="shared" si="20"/>
        <v>0</v>
      </c>
      <c r="AE35" s="108">
        <f t="shared" si="20"/>
        <v>0</v>
      </c>
      <c r="AF35" s="204">
        <f t="shared" si="20"/>
        <v>0</v>
      </c>
      <c r="AG35" s="204">
        <f t="shared" si="20"/>
        <v>111</v>
      </c>
      <c r="AH35" s="109">
        <f>集計表1!B33/B35</f>
        <v>8068.3725490196075</v>
      </c>
      <c r="AI35" s="110">
        <f>集計表2!C33/集計表1!B33</f>
        <v>2.5368407750427111</v>
      </c>
      <c r="AJ35" s="111">
        <f>集計表2!F33/集計表1!B33</f>
        <v>8.7081730407035943E-2</v>
      </c>
      <c r="AK35" s="112">
        <f>集計表2!I33/集計表1!B33</f>
        <v>4.1053496222237884</v>
      </c>
      <c r="AL35" s="113">
        <f>集計表2!G33/集計表1!B33</f>
        <v>0.22782007694046227</v>
      </c>
      <c r="AM35" s="114">
        <f>集計表2!I33/集計表2!G33</f>
        <v>18.020139740786174</v>
      </c>
    </row>
    <row r="36" spans="1:39" ht="21" customHeight="1" x14ac:dyDescent="0.15">
      <c r="A36" s="6" t="s">
        <v>19</v>
      </c>
      <c r="B36" s="10">
        <f t="shared" ref="B36:C40" si="21">H36+N36</f>
        <v>12</v>
      </c>
      <c r="C36" s="96">
        <f t="shared" si="21"/>
        <v>5</v>
      </c>
      <c r="D36" s="97">
        <f t="shared" ref="D36:E40" si="22">J36+T36</f>
        <v>12</v>
      </c>
      <c r="E36" s="98">
        <f t="shared" si="22"/>
        <v>5</v>
      </c>
      <c r="F36" s="97">
        <f t="shared" ref="F36:G40" si="23">L36+Z36</f>
        <v>0</v>
      </c>
      <c r="G36" s="99">
        <f t="shared" si="23"/>
        <v>0</v>
      </c>
      <c r="H36" s="10">
        <f t="shared" ref="H36:I40" si="24">J36+L36</f>
        <v>4</v>
      </c>
      <c r="I36" s="96">
        <f t="shared" si="24"/>
        <v>2</v>
      </c>
      <c r="J36" s="97">
        <v>4</v>
      </c>
      <c r="K36" s="98">
        <v>2</v>
      </c>
      <c r="L36" s="97">
        <v>0</v>
      </c>
      <c r="M36" s="99">
        <v>0</v>
      </c>
      <c r="N36" s="10">
        <f t="shared" ref="N36:S40" si="25">T36+Z36</f>
        <v>8</v>
      </c>
      <c r="O36" s="96">
        <f t="shared" si="25"/>
        <v>3</v>
      </c>
      <c r="P36" s="97">
        <f t="shared" si="25"/>
        <v>2</v>
      </c>
      <c r="Q36" s="98">
        <f t="shared" si="25"/>
        <v>2</v>
      </c>
      <c r="R36" s="97">
        <f t="shared" si="25"/>
        <v>6</v>
      </c>
      <c r="S36" s="99">
        <f t="shared" si="25"/>
        <v>1</v>
      </c>
      <c r="T36" s="10">
        <f t="shared" ref="T36:U40" si="26">V36+X36</f>
        <v>8</v>
      </c>
      <c r="U36" s="96">
        <f t="shared" si="26"/>
        <v>3</v>
      </c>
      <c r="V36" s="97">
        <v>2</v>
      </c>
      <c r="W36" s="98">
        <v>2</v>
      </c>
      <c r="X36" s="97">
        <v>6</v>
      </c>
      <c r="Y36" s="99">
        <v>1</v>
      </c>
      <c r="Z36" s="10">
        <f t="shared" ref="Z36:AA40" si="27">AB36+AD36</f>
        <v>0</v>
      </c>
      <c r="AA36" s="96">
        <f t="shared" si="27"/>
        <v>0</v>
      </c>
      <c r="AB36" s="97">
        <v>0</v>
      </c>
      <c r="AC36" s="98">
        <v>0</v>
      </c>
      <c r="AD36" s="97">
        <v>0</v>
      </c>
      <c r="AE36" s="99">
        <v>0</v>
      </c>
      <c r="AF36" s="206">
        <v>0</v>
      </c>
      <c r="AG36" s="206">
        <v>42</v>
      </c>
      <c r="AH36" s="90"/>
      <c r="AI36" s="100"/>
      <c r="AJ36" s="101"/>
      <c r="AK36" s="102"/>
      <c r="AL36" s="115"/>
      <c r="AM36" s="116"/>
    </row>
    <row r="37" spans="1:39" ht="21" customHeight="1" x14ac:dyDescent="0.15">
      <c r="A37" s="6" t="s">
        <v>35</v>
      </c>
      <c r="B37" s="10">
        <f t="shared" si="21"/>
        <v>2</v>
      </c>
      <c r="C37" s="96">
        <f t="shared" si="21"/>
        <v>0</v>
      </c>
      <c r="D37" s="97">
        <f t="shared" si="22"/>
        <v>1</v>
      </c>
      <c r="E37" s="98">
        <f t="shared" si="22"/>
        <v>0</v>
      </c>
      <c r="F37" s="97">
        <f t="shared" si="23"/>
        <v>1</v>
      </c>
      <c r="G37" s="99">
        <f t="shared" si="23"/>
        <v>0</v>
      </c>
      <c r="H37" s="10">
        <f t="shared" si="24"/>
        <v>1</v>
      </c>
      <c r="I37" s="96">
        <f t="shared" si="24"/>
        <v>0</v>
      </c>
      <c r="J37" s="97">
        <v>0</v>
      </c>
      <c r="K37" s="98">
        <v>0</v>
      </c>
      <c r="L37" s="97">
        <v>1</v>
      </c>
      <c r="M37" s="99">
        <v>0</v>
      </c>
      <c r="N37" s="10">
        <f t="shared" si="25"/>
        <v>1</v>
      </c>
      <c r="O37" s="96">
        <f t="shared" si="25"/>
        <v>0</v>
      </c>
      <c r="P37" s="97">
        <f t="shared" si="25"/>
        <v>0</v>
      </c>
      <c r="Q37" s="98">
        <f t="shared" si="25"/>
        <v>0</v>
      </c>
      <c r="R37" s="97">
        <f t="shared" si="25"/>
        <v>1</v>
      </c>
      <c r="S37" s="99">
        <f t="shared" si="25"/>
        <v>0</v>
      </c>
      <c r="T37" s="10">
        <f t="shared" si="26"/>
        <v>1</v>
      </c>
      <c r="U37" s="96">
        <f t="shared" si="26"/>
        <v>0</v>
      </c>
      <c r="V37" s="97">
        <v>0</v>
      </c>
      <c r="W37" s="98">
        <v>0</v>
      </c>
      <c r="X37" s="97">
        <v>1</v>
      </c>
      <c r="Y37" s="99">
        <v>0</v>
      </c>
      <c r="Z37" s="10">
        <f t="shared" si="27"/>
        <v>0</v>
      </c>
      <c r="AA37" s="96">
        <f t="shared" si="27"/>
        <v>0</v>
      </c>
      <c r="AB37" s="97">
        <v>0</v>
      </c>
      <c r="AC37" s="98">
        <v>0</v>
      </c>
      <c r="AD37" s="97">
        <v>0</v>
      </c>
      <c r="AE37" s="99">
        <v>0</v>
      </c>
      <c r="AF37" s="206">
        <v>0</v>
      </c>
      <c r="AG37" s="206">
        <v>4</v>
      </c>
      <c r="AH37" s="7"/>
      <c r="AI37" s="100"/>
      <c r="AJ37" s="101"/>
      <c r="AK37" s="102"/>
      <c r="AL37" s="103"/>
      <c r="AM37" s="104"/>
    </row>
    <row r="38" spans="1:39" ht="21" customHeight="1" x14ac:dyDescent="0.15">
      <c r="A38" s="6" t="s">
        <v>128</v>
      </c>
      <c r="B38" s="10">
        <f t="shared" si="21"/>
        <v>2</v>
      </c>
      <c r="C38" s="96">
        <f t="shared" si="21"/>
        <v>1</v>
      </c>
      <c r="D38" s="97">
        <f t="shared" si="22"/>
        <v>1</v>
      </c>
      <c r="E38" s="98">
        <f t="shared" si="22"/>
        <v>1</v>
      </c>
      <c r="F38" s="97">
        <f t="shared" si="23"/>
        <v>1</v>
      </c>
      <c r="G38" s="99">
        <f t="shared" si="23"/>
        <v>0</v>
      </c>
      <c r="H38" s="10">
        <f t="shared" si="24"/>
        <v>2</v>
      </c>
      <c r="I38" s="96">
        <f t="shared" si="24"/>
        <v>1</v>
      </c>
      <c r="J38" s="97">
        <v>1</v>
      </c>
      <c r="K38" s="98">
        <v>1</v>
      </c>
      <c r="L38" s="97">
        <v>1</v>
      </c>
      <c r="M38" s="99">
        <v>0</v>
      </c>
      <c r="N38" s="10">
        <f t="shared" si="25"/>
        <v>0</v>
      </c>
      <c r="O38" s="96">
        <f t="shared" si="25"/>
        <v>0</v>
      </c>
      <c r="P38" s="97">
        <f t="shared" si="25"/>
        <v>0</v>
      </c>
      <c r="Q38" s="98">
        <f t="shared" si="25"/>
        <v>0</v>
      </c>
      <c r="R38" s="97">
        <f t="shared" si="25"/>
        <v>0</v>
      </c>
      <c r="S38" s="99">
        <f t="shared" si="25"/>
        <v>0</v>
      </c>
      <c r="T38" s="10">
        <f t="shared" si="26"/>
        <v>0</v>
      </c>
      <c r="U38" s="96">
        <f t="shared" si="26"/>
        <v>0</v>
      </c>
      <c r="V38" s="97">
        <v>0</v>
      </c>
      <c r="W38" s="98">
        <v>0</v>
      </c>
      <c r="X38" s="97">
        <v>0</v>
      </c>
      <c r="Y38" s="99">
        <v>0</v>
      </c>
      <c r="Z38" s="10">
        <f t="shared" si="27"/>
        <v>0</v>
      </c>
      <c r="AA38" s="96">
        <f t="shared" si="27"/>
        <v>0</v>
      </c>
      <c r="AB38" s="97">
        <v>0</v>
      </c>
      <c r="AC38" s="98">
        <v>0</v>
      </c>
      <c r="AD38" s="97">
        <v>0</v>
      </c>
      <c r="AE38" s="99">
        <v>0</v>
      </c>
      <c r="AF38" s="268">
        <v>0</v>
      </c>
      <c r="AG38" s="212">
        <v>5</v>
      </c>
      <c r="AH38" s="10"/>
      <c r="AI38" s="100"/>
      <c r="AJ38" s="101"/>
      <c r="AK38" s="102"/>
      <c r="AL38" s="103"/>
      <c r="AM38" s="104"/>
    </row>
    <row r="39" spans="1:39" ht="21" customHeight="1" x14ac:dyDescent="0.15">
      <c r="A39" s="6" t="s">
        <v>129</v>
      </c>
      <c r="B39" s="10">
        <f t="shared" si="21"/>
        <v>2</v>
      </c>
      <c r="C39" s="96">
        <f t="shared" si="21"/>
        <v>0</v>
      </c>
      <c r="D39" s="97">
        <f t="shared" si="22"/>
        <v>1</v>
      </c>
      <c r="E39" s="98">
        <f t="shared" si="22"/>
        <v>0</v>
      </c>
      <c r="F39" s="97">
        <f t="shared" si="23"/>
        <v>1</v>
      </c>
      <c r="G39" s="99">
        <f t="shared" si="23"/>
        <v>0</v>
      </c>
      <c r="H39" s="10">
        <f t="shared" si="24"/>
        <v>1</v>
      </c>
      <c r="I39" s="96">
        <f t="shared" si="24"/>
        <v>0</v>
      </c>
      <c r="J39" s="97">
        <v>0</v>
      </c>
      <c r="K39" s="98">
        <v>0</v>
      </c>
      <c r="L39" s="97">
        <v>1</v>
      </c>
      <c r="M39" s="99">
        <v>0</v>
      </c>
      <c r="N39" s="10">
        <f t="shared" si="25"/>
        <v>1</v>
      </c>
      <c r="O39" s="96">
        <f t="shared" si="25"/>
        <v>0</v>
      </c>
      <c r="P39" s="97">
        <f t="shared" si="25"/>
        <v>0</v>
      </c>
      <c r="Q39" s="98">
        <f t="shared" si="25"/>
        <v>0</v>
      </c>
      <c r="R39" s="97">
        <f t="shared" si="25"/>
        <v>1</v>
      </c>
      <c r="S39" s="99">
        <f t="shared" si="25"/>
        <v>0</v>
      </c>
      <c r="T39" s="10">
        <f t="shared" si="26"/>
        <v>1</v>
      </c>
      <c r="U39" s="96">
        <f t="shared" si="26"/>
        <v>0</v>
      </c>
      <c r="V39" s="97">
        <v>0</v>
      </c>
      <c r="W39" s="98">
        <v>0</v>
      </c>
      <c r="X39" s="97">
        <v>1</v>
      </c>
      <c r="Y39" s="99">
        <v>0</v>
      </c>
      <c r="Z39" s="10">
        <f t="shared" si="27"/>
        <v>0</v>
      </c>
      <c r="AA39" s="96">
        <f t="shared" si="27"/>
        <v>0</v>
      </c>
      <c r="AB39" s="97">
        <v>0</v>
      </c>
      <c r="AC39" s="98">
        <v>0</v>
      </c>
      <c r="AD39" s="97">
        <v>0</v>
      </c>
      <c r="AE39" s="99">
        <v>0</v>
      </c>
      <c r="AF39" s="206">
        <v>0</v>
      </c>
      <c r="AG39" s="206">
        <v>4</v>
      </c>
      <c r="AH39" s="7"/>
      <c r="AI39" s="100"/>
      <c r="AJ39" s="101"/>
      <c r="AK39" s="102"/>
      <c r="AL39" s="103"/>
      <c r="AM39" s="104"/>
    </row>
    <row r="40" spans="1:39" ht="21" customHeight="1" x14ac:dyDescent="0.15">
      <c r="A40" s="6" t="s">
        <v>130</v>
      </c>
      <c r="B40" s="10">
        <f t="shared" si="21"/>
        <v>2</v>
      </c>
      <c r="C40" s="96">
        <f t="shared" si="21"/>
        <v>1</v>
      </c>
      <c r="D40" s="97">
        <f t="shared" si="22"/>
        <v>1</v>
      </c>
      <c r="E40" s="98">
        <f t="shared" si="22"/>
        <v>1</v>
      </c>
      <c r="F40" s="97">
        <f t="shared" si="23"/>
        <v>1</v>
      </c>
      <c r="G40" s="99">
        <f t="shared" si="23"/>
        <v>0</v>
      </c>
      <c r="H40" s="10">
        <f t="shared" si="24"/>
        <v>1</v>
      </c>
      <c r="I40" s="96">
        <f t="shared" si="24"/>
        <v>0</v>
      </c>
      <c r="J40" s="97">
        <v>0</v>
      </c>
      <c r="K40" s="98">
        <v>0</v>
      </c>
      <c r="L40" s="97">
        <v>1</v>
      </c>
      <c r="M40" s="99">
        <v>0</v>
      </c>
      <c r="N40" s="10">
        <f t="shared" si="25"/>
        <v>1</v>
      </c>
      <c r="O40" s="96">
        <f t="shared" si="25"/>
        <v>1</v>
      </c>
      <c r="P40" s="97">
        <f t="shared" si="25"/>
        <v>0</v>
      </c>
      <c r="Q40" s="98">
        <f t="shared" si="25"/>
        <v>0</v>
      </c>
      <c r="R40" s="97">
        <f t="shared" si="25"/>
        <v>1</v>
      </c>
      <c r="S40" s="99">
        <f t="shared" si="25"/>
        <v>1</v>
      </c>
      <c r="T40" s="10">
        <f t="shared" si="26"/>
        <v>1</v>
      </c>
      <c r="U40" s="96">
        <f t="shared" si="26"/>
        <v>1</v>
      </c>
      <c r="V40" s="97">
        <v>0</v>
      </c>
      <c r="W40" s="98">
        <v>0</v>
      </c>
      <c r="X40" s="97">
        <v>1</v>
      </c>
      <c r="Y40" s="99">
        <v>1</v>
      </c>
      <c r="Z40" s="10">
        <f t="shared" si="27"/>
        <v>0</v>
      </c>
      <c r="AA40" s="96">
        <f t="shared" si="27"/>
        <v>0</v>
      </c>
      <c r="AB40" s="97">
        <v>0</v>
      </c>
      <c r="AC40" s="98">
        <v>0</v>
      </c>
      <c r="AD40" s="97">
        <v>0</v>
      </c>
      <c r="AE40" s="99">
        <v>0</v>
      </c>
      <c r="AF40" s="206">
        <v>0</v>
      </c>
      <c r="AG40" s="206">
        <v>5</v>
      </c>
      <c r="AH40" s="7"/>
      <c r="AI40" s="100"/>
      <c r="AJ40" s="101"/>
      <c r="AK40" s="102"/>
      <c r="AL40" s="103"/>
      <c r="AM40" s="104"/>
    </row>
    <row r="41" spans="1:39" ht="21" customHeight="1" x14ac:dyDescent="0.15">
      <c r="A41" s="196" t="s">
        <v>150</v>
      </c>
      <c r="B41" s="65">
        <f>SUM(B36:B40)</f>
        <v>20</v>
      </c>
      <c r="C41" s="117">
        <f t="shared" ref="C41:AE41" si="28">SUM(C36:C40)</f>
        <v>7</v>
      </c>
      <c r="D41" s="88">
        <f t="shared" si="28"/>
        <v>16</v>
      </c>
      <c r="E41" s="117">
        <f t="shared" si="28"/>
        <v>7</v>
      </c>
      <c r="F41" s="88">
        <f t="shared" si="28"/>
        <v>4</v>
      </c>
      <c r="G41" s="118">
        <f t="shared" si="28"/>
        <v>0</v>
      </c>
      <c r="H41" s="65">
        <f t="shared" si="28"/>
        <v>9</v>
      </c>
      <c r="I41" s="117">
        <f t="shared" si="28"/>
        <v>3</v>
      </c>
      <c r="J41" s="88">
        <f t="shared" si="28"/>
        <v>5</v>
      </c>
      <c r="K41" s="117">
        <f t="shared" si="28"/>
        <v>3</v>
      </c>
      <c r="L41" s="88">
        <f t="shared" si="28"/>
        <v>4</v>
      </c>
      <c r="M41" s="118">
        <f t="shared" si="28"/>
        <v>0</v>
      </c>
      <c r="N41" s="65">
        <f t="shared" si="28"/>
        <v>11</v>
      </c>
      <c r="O41" s="117">
        <f t="shared" si="28"/>
        <v>4</v>
      </c>
      <c r="P41" s="88">
        <f t="shared" si="28"/>
        <v>2</v>
      </c>
      <c r="Q41" s="117">
        <f t="shared" si="28"/>
        <v>2</v>
      </c>
      <c r="R41" s="88">
        <f t="shared" si="28"/>
        <v>9</v>
      </c>
      <c r="S41" s="118">
        <f t="shared" si="28"/>
        <v>2</v>
      </c>
      <c r="T41" s="65">
        <f t="shared" si="28"/>
        <v>11</v>
      </c>
      <c r="U41" s="117">
        <f t="shared" si="28"/>
        <v>4</v>
      </c>
      <c r="V41" s="88">
        <f t="shared" si="28"/>
        <v>2</v>
      </c>
      <c r="W41" s="117">
        <f t="shared" si="28"/>
        <v>2</v>
      </c>
      <c r="X41" s="88">
        <f t="shared" si="28"/>
        <v>9</v>
      </c>
      <c r="Y41" s="118">
        <f t="shared" si="28"/>
        <v>2</v>
      </c>
      <c r="Z41" s="65">
        <f t="shared" si="28"/>
        <v>0</v>
      </c>
      <c r="AA41" s="117">
        <f t="shared" si="28"/>
        <v>0</v>
      </c>
      <c r="AB41" s="88">
        <f t="shared" si="28"/>
        <v>0</v>
      </c>
      <c r="AC41" s="117">
        <f t="shared" si="28"/>
        <v>0</v>
      </c>
      <c r="AD41" s="88">
        <f t="shared" si="28"/>
        <v>0</v>
      </c>
      <c r="AE41" s="118">
        <f t="shared" si="28"/>
        <v>0</v>
      </c>
      <c r="AF41" s="205">
        <f>SUM(AF36:AF40)</f>
        <v>0</v>
      </c>
      <c r="AG41" s="205">
        <f>SUM(AG36:AG40)</f>
        <v>60</v>
      </c>
      <c r="AH41" s="119">
        <f>集計表1!B39/B41</f>
        <v>8245.15</v>
      </c>
      <c r="AI41" s="120">
        <f>集計表2!C39/集計表1!B39</f>
        <v>3.7916654032976962</v>
      </c>
      <c r="AJ41" s="92">
        <f>集計表2!F39/集計表1!B39</f>
        <v>6.4880566151009983E-2</v>
      </c>
      <c r="AK41" s="120">
        <f>集計表2!I39/集計表1!B39</f>
        <v>3.5159578661394879</v>
      </c>
      <c r="AL41" s="121">
        <f>集計表2!G39/集計表1!B39</f>
        <v>0.63433048519432633</v>
      </c>
      <c r="AM41" s="122">
        <f>集計表2!I39/集計表2!G39</f>
        <v>5.5427855797634864</v>
      </c>
    </row>
    <row r="42" spans="1:39" ht="4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 x14ac:dyDescent="0.15">
      <c r="A43" s="354" t="s">
        <v>194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</row>
    <row r="44" spans="1:39" ht="18" customHeight="1" x14ac:dyDescent="0.15">
      <c r="A44" s="2"/>
      <c r="B44" s="2"/>
      <c r="C44" s="2"/>
      <c r="D44" s="2"/>
      <c r="E44" s="2"/>
      <c r="F44" s="2"/>
      <c r="G44" s="32"/>
      <c r="H44" s="2"/>
      <c r="I44" s="2"/>
      <c r="J44" s="2"/>
      <c r="K44" s="2"/>
      <c r="L44" s="2"/>
      <c r="M44" s="32"/>
      <c r="N44" s="2"/>
      <c r="O44" s="2"/>
      <c r="P44" s="2"/>
      <c r="Q44" s="2"/>
      <c r="R44" s="2"/>
      <c r="S44" s="32"/>
      <c r="T44" s="2"/>
      <c r="U44" s="2"/>
      <c r="V44" s="2"/>
      <c r="W44" s="2"/>
      <c r="X44" s="2"/>
      <c r="Y44" s="32"/>
      <c r="Z44" s="2"/>
      <c r="AA44" s="2"/>
      <c r="AB44" s="2"/>
      <c r="AC44" s="2"/>
      <c r="AD44" s="2"/>
      <c r="AE44" s="32"/>
      <c r="AF44" s="32"/>
      <c r="AG44" s="32"/>
      <c r="AH44" s="32"/>
      <c r="AI44" s="32"/>
    </row>
    <row r="45" spans="1:39" x14ac:dyDescent="0.15">
      <c r="A45" s="37"/>
      <c r="B45" s="355" t="s">
        <v>71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7"/>
      <c r="AF45" s="37"/>
      <c r="AG45" s="197"/>
      <c r="AH45" s="37"/>
      <c r="AI45" s="384" t="s">
        <v>73</v>
      </c>
      <c r="AJ45" s="385"/>
      <c r="AK45" s="386"/>
      <c r="AL45" s="384" t="s">
        <v>74</v>
      </c>
      <c r="AM45" s="386"/>
    </row>
    <row r="46" spans="1:39" x14ac:dyDescent="0.15">
      <c r="A46" s="156"/>
      <c r="B46" s="355" t="s">
        <v>188</v>
      </c>
      <c r="C46" s="376"/>
      <c r="D46" s="376"/>
      <c r="E46" s="376"/>
      <c r="F46" s="376"/>
      <c r="G46" s="377"/>
      <c r="H46" s="355" t="s">
        <v>189</v>
      </c>
      <c r="I46" s="376"/>
      <c r="J46" s="376"/>
      <c r="K46" s="376"/>
      <c r="L46" s="376"/>
      <c r="M46" s="377"/>
      <c r="N46" s="384" t="s">
        <v>207</v>
      </c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156"/>
      <c r="AG46" s="202"/>
      <c r="AH46" s="156" t="s">
        <v>72</v>
      </c>
      <c r="AI46" s="387"/>
      <c r="AJ46" s="388"/>
      <c r="AK46" s="389"/>
      <c r="AL46" s="387"/>
      <c r="AM46" s="389"/>
    </row>
    <row r="47" spans="1:39" x14ac:dyDescent="0.15">
      <c r="A47" s="156" t="s">
        <v>15</v>
      </c>
      <c r="B47" s="379" t="s">
        <v>75</v>
      </c>
      <c r="C47" s="380"/>
      <c r="D47" s="381" t="s">
        <v>76</v>
      </c>
      <c r="E47" s="380"/>
      <c r="F47" s="381" t="s">
        <v>77</v>
      </c>
      <c r="G47" s="382"/>
      <c r="H47" s="379" t="s">
        <v>75</v>
      </c>
      <c r="I47" s="380"/>
      <c r="J47" s="381" t="s">
        <v>76</v>
      </c>
      <c r="K47" s="380"/>
      <c r="L47" s="381" t="s">
        <v>77</v>
      </c>
      <c r="M47" s="382"/>
      <c r="N47" s="363" t="s">
        <v>190</v>
      </c>
      <c r="O47" s="364"/>
      <c r="P47" s="364"/>
      <c r="Q47" s="364"/>
      <c r="R47" s="364"/>
      <c r="S47" s="365"/>
      <c r="T47" s="363" t="s">
        <v>76</v>
      </c>
      <c r="U47" s="364"/>
      <c r="V47" s="364"/>
      <c r="W47" s="364"/>
      <c r="X47" s="364"/>
      <c r="Y47" s="365"/>
      <c r="Z47" s="363" t="s">
        <v>77</v>
      </c>
      <c r="AA47" s="364"/>
      <c r="AB47" s="364"/>
      <c r="AC47" s="364"/>
      <c r="AD47" s="364"/>
      <c r="AE47" s="365"/>
      <c r="AF47" s="46" t="s">
        <v>195</v>
      </c>
      <c r="AG47" s="201" t="s">
        <v>196</v>
      </c>
      <c r="AH47" s="38" t="s">
        <v>89</v>
      </c>
      <c r="AI47" s="348" t="s">
        <v>78</v>
      </c>
      <c r="AJ47" s="124" t="s">
        <v>79</v>
      </c>
      <c r="AK47" s="59" t="s">
        <v>80</v>
      </c>
      <c r="AL47" s="348" t="s">
        <v>81</v>
      </c>
      <c r="AM47" s="59" t="s">
        <v>82</v>
      </c>
    </row>
    <row r="48" spans="1:39" x14ac:dyDescent="0.15">
      <c r="A48" s="156"/>
      <c r="B48" s="378"/>
      <c r="C48" s="374"/>
      <c r="D48" s="373"/>
      <c r="E48" s="374"/>
      <c r="F48" s="373"/>
      <c r="G48" s="383"/>
      <c r="H48" s="378"/>
      <c r="I48" s="374"/>
      <c r="J48" s="373"/>
      <c r="K48" s="374"/>
      <c r="L48" s="373"/>
      <c r="M48" s="383"/>
      <c r="N48" s="378" t="s">
        <v>191</v>
      </c>
      <c r="O48" s="374"/>
      <c r="P48" s="373" t="s">
        <v>192</v>
      </c>
      <c r="Q48" s="374"/>
      <c r="R48" s="373" t="s">
        <v>193</v>
      </c>
      <c r="S48" s="375"/>
      <c r="T48" s="378" t="s">
        <v>191</v>
      </c>
      <c r="U48" s="374"/>
      <c r="V48" s="373" t="s">
        <v>192</v>
      </c>
      <c r="W48" s="374"/>
      <c r="X48" s="373" t="s">
        <v>193</v>
      </c>
      <c r="Y48" s="375"/>
      <c r="Z48" s="378" t="s">
        <v>191</v>
      </c>
      <c r="AA48" s="374"/>
      <c r="AB48" s="373" t="s">
        <v>192</v>
      </c>
      <c r="AC48" s="374"/>
      <c r="AD48" s="373" t="s">
        <v>193</v>
      </c>
      <c r="AE48" s="375"/>
      <c r="AF48" s="46"/>
      <c r="AG48" s="199"/>
      <c r="AH48" s="38" t="s">
        <v>83</v>
      </c>
      <c r="AI48" s="349"/>
      <c r="AJ48" s="125" t="s">
        <v>84</v>
      </c>
      <c r="AK48" s="60" t="s">
        <v>85</v>
      </c>
      <c r="AL48" s="349"/>
      <c r="AM48" s="60" t="s">
        <v>86</v>
      </c>
    </row>
    <row r="49" spans="1:39" x14ac:dyDescent="0.15">
      <c r="A49" s="156"/>
      <c r="B49" s="366" t="s">
        <v>180</v>
      </c>
      <c r="C49" s="367"/>
      <c r="D49" s="368" t="s">
        <v>180</v>
      </c>
      <c r="E49" s="367"/>
      <c r="F49" s="368" t="s">
        <v>180</v>
      </c>
      <c r="G49" s="372"/>
      <c r="H49" s="366" t="s">
        <v>180</v>
      </c>
      <c r="I49" s="367"/>
      <c r="J49" s="368" t="s">
        <v>180</v>
      </c>
      <c r="K49" s="367"/>
      <c r="L49" s="368" t="s">
        <v>180</v>
      </c>
      <c r="M49" s="372"/>
      <c r="N49" s="366" t="s">
        <v>180</v>
      </c>
      <c r="O49" s="367"/>
      <c r="P49" s="368" t="s">
        <v>180</v>
      </c>
      <c r="Q49" s="367"/>
      <c r="R49" s="368" t="s">
        <v>180</v>
      </c>
      <c r="S49" s="372"/>
      <c r="T49" s="366" t="s">
        <v>180</v>
      </c>
      <c r="U49" s="367"/>
      <c r="V49" s="368" t="s">
        <v>180</v>
      </c>
      <c r="W49" s="367"/>
      <c r="X49" s="368" t="s">
        <v>180</v>
      </c>
      <c r="Y49" s="372"/>
      <c r="Z49" s="366" t="s">
        <v>180</v>
      </c>
      <c r="AA49" s="367"/>
      <c r="AB49" s="368" t="s">
        <v>180</v>
      </c>
      <c r="AC49" s="367"/>
      <c r="AD49" s="368" t="s">
        <v>180</v>
      </c>
      <c r="AE49" s="372"/>
      <c r="AF49" s="203"/>
      <c r="AG49" s="200"/>
      <c r="AH49" s="38"/>
      <c r="AI49" s="70"/>
      <c r="AJ49" s="125"/>
      <c r="AK49" s="60"/>
      <c r="AL49" s="70"/>
      <c r="AM49" s="60"/>
    </row>
    <row r="50" spans="1:39" x14ac:dyDescent="0.15">
      <c r="A50" s="23"/>
      <c r="B50" s="126" t="s">
        <v>87</v>
      </c>
      <c r="C50" s="127"/>
      <c r="D50" s="128" t="s">
        <v>87</v>
      </c>
      <c r="E50" s="129"/>
      <c r="F50" s="127" t="s">
        <v>87</v>
      </c>
      <c r="G50" s="127"/>
      <c r="H50" s="126" t="s">
        <v>87</v>
      </c>
      <c r="I50" s="127"/>
      <c r="J50" s="128" t="s">
        <v>87</v>
      </c>
      <c r="K50" s="129"/>
      <c r="L50" s="127" t="s">
        <v>87</v>
      </c>
      <c r="M50" s="127"/>
      <c r="N50" s="126" t="s">
        <v>87</v>
      </c>
      <c r="O50" s="127"/>
      <c r="P50" s="128" t="s">
        <v>87</v>
      </c>
      <c r="Q50" s="129"/>
      <c r="R50" s="127" t="s">
        <v>87</v>
      </c>
      <c r="S50" s="127"/>
      <c r="T50" s="126" t="s">
        <v>87</v>
      </c>
      <c r="U50" s="127"/>
      <c r="V50" s="128" t="s">
        <v>87</v>
      </c>
      <c r="W50" s="129"/>
      <c r="X50" s="127" t="s">
        <v>87</v>
      </c>
      <c r="Y50" s="127"/>
      <c r="Z50" s="126" t="s">
        <v>87</v>
      </c>
      <c r="AA50" s="127"/>
      <c r="AB50" s="128" t="s">
        <v>87</v>
      </c>
      <c r="AC50" s="129"/>
      <c r="AD50" s="370" t="s">
        <v>87</v>
      </c>
      <c r="AE50" s="371"/>
      <c r="AF50" s="39" t="s">
        <v>197</v>
      </c>
      <c r="AG50" s="127" t="s">
        <v>197</v>
      </c>
      <c r="AH50" s="39" t="s">
        <v>87</v>
      </c>
      <c r="AI50" s="61" t="s">
        <v>88</v>
      </c>
      <c r="AJ50" s="130" t="s">
        <v>49</v>
      </c>
      <c r="AK50" s="62" t="s">
        <v>49</v>
      </c>
      <c r="AL50" s="61" t="s">
        <v>179</v>
      </c>
      <c r="AM50" s="62" t="s">
        <v>49</v>
      </c>
    </row>
    <row r="51" spans="1:39" ht="21" customHeight="1" x14ac:dyDescent="0.15">
      <c r="A51" s="22" t="s">
        <v>0</v>
      </c>
      <c r="B51" s="10">
        <f t="shared" ref="B51:C57" si="29">H51+N51</f>
        <v>7</v>
      </c>
      <c r="C51" s="96">
        <f t="shared" si="29"/>
        <v>2</v>
      </c>
      <c r="D51" s="97">
        <f t="shared" ref="D51:E57" si="30">J51+T51</f>
        <v>6</v>
      </c>
      <c r="E51" s="98">
        <f t="shared" si="30"/>
        <v>2</v>
      </c>
      <c r="F51" s="97">
        <f t="shared" ref="F51:G57" si="31">L51+Z51</f>
        <v>1</v>
      </c>
      <c r="G51" s="99">
        <f t="shared" si="31"/>
        <v>0</v>
      </c>
      <c r="H51" s="10">
        <f t="shared" ref="H51:I57" si="32">J51+L51</f>
        <v>5</v>
      </c>
      <c r="I51" s="96">
        <f t="shared" si="32"/>
        <v>2</v>
      </c>
      <c r="J51" s="97">
        <v>4</v>
      </c>
      <c r="K51" s="98">
        <v>2</v>
      </c>
      <c r="L51" s="97">
        <v>1</v>
      </c>
      <c r="M51" s="99">
        <v>0</v>
      </c>
      <c r="N51" s="10">
        <f t="shared" ref="N51:S57" si="33">T51+Z51</f>
        <v>2</v>
      </c>
      <c r="O51" s="96">
        <f t="shared" si="33"/>
        <v>0</v>
      </c>
      <c r="P51" s="97">
        <f t="shared" si="33"/>
        <v>1</v>
      </c>
      <c r="Q51" s="98">
        <f t="shared" si="33"/>
        <v>0</v>
      </c>
      <c r="R51" s="97">
        <f t="shared" si="33"/>
        <v>1</v>
      </c>
      <c r="S51" s="99">
        <f t="shared" si="33"/>
        <v>0</v>
      </c>
      <c r="T51" s="10">
        <f t="shared" ref="T51:U57" si="34">V51+X51</f>
        <v>2</v>
      </c>
      <c r="U51" s="96">
        <f t="shared" si="34"/>
        <v>0</v>
      </c>
      <c r="V51" s="97">
        <v>1</v>
      </c>
      <c r="W51" s="98">
        <v>0</v>
      </c>
      <c r="X51" s="97">
        <v>1</v>
      </c>
      <c r="Y51" s="99">
        <v>0</v>
      </c>
      <c r="Z51" s="10">
        <f t="shared" ref="Z51:AA57" si="35">AB51+AD51</f>
        <v>0</v>
      </c>
      <c r="AA51" s="96">
        <f t="shared" si="35"/>
        <v>0</v>
      </c>
      <c r="AB51" s="97">
        <v>0</v>
      </c>
      <c r="AC51" s="98">
        <v>0</v>
      </c>
      <c r="AD51" s="97">
        <v>0</v>
      </c>
      <c r="AE51" s="198">
        <v>0</v>
      </c>
      <c r="AF51" s="235">
        <v>0</v>
      </c>
      <c r="AG51" s="206">
        <v>6</v>
      </c>
      <c r="AH51" s="90">
        <f>集計表1!B46/B51</f>
        <v>5699.4285714285716</v>
      </c>
      <c r="AI51" s="100">
        <f>集計表2!C46/集計表1!B46</f>
        <v>7.4546069781431719</v>
      </c>
      <c r="AJ51" s="101">
        <f>集計表2!F46/集計表1!B46</f>
        <v>0.10775516342490475</v>
      </c>
      <c r="AK51" s="102">
        <f>集計表2!I46/集計表1!B46</f>
        <v>5.6089833567274914</v>
      </c>
      <c r="AL51" s="131">
        <f>集計表2!G46/集計表1!B46</f>
        <v>0.76985161419691195</v>
      </c>
      <c r="AM51" s="116">
        <f>集計表2!I46/集計表2!G46</f>
        <v>7.2857980074233248</v>
      </c>
    </row>
    <row r="52" spans="1:39" ht="21" customHeight="1" x14ac:dyDescent="0.15">
      <c r="A52" s="27" t="s">
        <v>1</v>
      </c>
      <c r="B52" s="285">
        <f t="shared" si="29"/>
        <v>14</v>
      </c>
      <c r="C52" s="286">
        <f t="shared" si="29"/>
        <v>5</v>
      </c>
      <c r="D52" s="287">
        <f t="shared" si="30"/>
        <v>14</v>
      </c>
      <c r="E52" s="288">
        <f t="shared" si="30"/>
        <v>5</v>
      </c>
      <c r="F52" s="287">
        <f t="shared" si="31"/>
        <v>0</v>
      </c>
      <c r="G52" s="289">
        <f t="shared" si="31"/>
        <v>0</v>
      </c>
      <c r="H52" s="285">
        <f t="shared" si="32"/>
        <v>4</v>
      </c>
      <c r="I52" s="286">
        <f t="shared" si="32"/>
        <v>3</v>
      </c>
      <c r="J52" s="287">
        <v>4</v>
      </c>
      <c r="K52" s="288">
        <v>3</v>
      </c>
      <c r="L52" s="287">
        <v>0</v>
      </c>
      <c r="M52" s="289">
        <v>0</v>
      </c>
      <c r="N52" s="285">
        <f t="shared" si="33"/>
        <v>10</v>
      </c>
      <c r="O52" s="286">
        <f t="shared" si="33"/>
        <v>2</v>
      </c>
      <c r="P52" s="287">
        <f t="shared" si="33"/>
        <v>3</v>
      </c>
      <c r="Q52" s="288">
        <f t="shared" si="33"/>
        <v>2</v>
      </c>
      <c r="R52" s="287">
        <f t="shared" si="33"/>
        <v>7</v>
      </c>
      <c r="S52" s="289">
        <f t="shared" si="33"/>
        <v>0</v>
      </c>
      <c r="T52" s="285">
        <f t="shared" si="34"/>
        <v>10</v>
      </c>
      <c r="U52" s="286">
        <f t="shared" si="34"/>
        <v>2</v>
      </c>
      <c r="V52" s="287">
        <v>3</v>
      </c>
      <c r="W52" s="288">
        <v>2</v>
      </c>
      <c r="X52" s="287">
        <v>7</v>
      </c>
      <c r="Y52" s="289">
        <v>0</v>
      </c>
      <c r="Z52" s="285">
        <f t="shared" si="35"/>
        <v>0</v>
      </c>
      <c r="AA52" s="286">
        <f t="shared" si="35"/>
        <v>0</v>
      </c>
      <c r="AB52" s="287">
        <v>0</v>
      </c>
      <c r="AC52" s="288">
        <v>0</v>
      </c>
      <c r="AD52" s="287">
        <v>0</v>
      </c>
      <c r="AE52" s="290">
        <v>0</v>
      </c>
      <c r="AF52" s="291">
        <v>0</v>
      </c>
      <c r="AG52" s="292">
        <v>0</v>
      </c>
      <c r="AH52" s="132">
        <f>集計表1!B47/B52</f>
        <v>3073.9285714285716</v>
      </c>
      <c r="AI52" s="133">
        <f>集計表2!C47/集計表1!B47</f>
        <v>6.1754153595910308</v>
      </c>
      <c r="AJ52" s="134">
        <f>集計表2!F47/集計表1!B47</f>
        <v>0.1312420123155571</v>
      </c>
      <c r="AK52" s="135">
        <f>集計表2!I47/集計表1!B47</f>
        <v>3.1843615661670732</v>
      </c>
      <c r="AL52" s="136">
        <f>集計表2!G47/集計表1!B47</f>
        <v>7.2777971418612752E-2</v>
      </c>
      <c r="AM52" s="137">
        <f>集計表2!I47/集計表2!G47</f>
        <v>43.75446998722861</v>
      </c>
    </row>
    <row r="53" spans="1:39" ht="21" customHeight="1" x14ac:dyDescent="0.15">
      <c r="A53" s="28" t="s">
        <v>2</v>
      </c>
      <c r="B53" s="227">
        <f t="shared" si="29"/>
        <v>5</v>
      </c>
      <c r="C53" s="238">
        <f t="shared" si="29"/>
        <v>2</v>
      </c>
      <c r="D53" s="227">
        <f t="shared" si="30"/>
        <v>5</v>
      </c>
      <c r="E53" s="238">
        <f t="shared" si="30"/>
        <v>2</v>
      </c>
      <c r="F53" s="237">
        <f t="shared" si="31"/>
        <v>0</v>
      </c>
      <c r="G53" s="239">
        <f t="shared" si="31"/>
        <v>0</v>
      </c>
      <c r="H53" s="227">
        <f t="shared" si="32"/>
        <v>3</v>
      </c>
      <c r="I53" s="238">
        <f t="shared" si="32"/>
        <v>1</v>
      </c>
      <c r="J53" s="227">
        <v>3</v>
      </c>
      <c r="K53" s="238">
        <v>1</v>
      </c>
      <c r="L53" s="237">
        <v>0</v>
      </c>
      <c r="M53" s="239">
        <v>0</v>
      </c>
      <c r="N53" s="227">
        <f t="shared" si="33"/>
        <v>2</v>
      </c>
      <c r="O53" s="238">
        <f t="shared" si="33"/>
        <v>1</v>
      </c>
      <c r="P53" s="227">
        <f t="shared" si="33"/>
        <v>0</v>
      </c>
      <c r="Q53" s="238">
        <f t="shared" si="33"/>
        <v>0</v>
      </c>
      <c r="R53" s="237">
        <f t="shared" si="33"/>
        <v>2</v>
      </c>
      <c r="S53" s="239">
        <f t="shared" si="33"/>
        <v>1</v>
      </c>
      <c r="T53" s="227">
        <f t="shared" si="34"/>
        <v>2</v>
      </c>
      <c r="U53" s="238">
        <f t="shared" si="34"/>
        <v>1</v>
      </c>
      <c r="V53" s="227">
        <v>0</v>
      </c>
      <c r="W53" s="238">
        <v>0</v>
      </c>
      <c r="X53" s="237">
        <v>2</v>
      </c>
      <c r="Y53" s="239">
        <v>1</v>
      </c>
      <c r="Z53" s="227">
        <f t="shared" si="35"/>
        <v>0</v>
      </c>
      <c r="AA53" s="238">
        <f t="shared" si="35"/>
        <v>0</v>
      </c>
      <c r="AB53" s="227">
        <v>0</v>
      </c>
      <c r="AC53" s="238">
        <v>0</v>
      </c>
      <c r="AD53" s="237">
        <v>0</v>
      </c>
      <c r="AE53" s="240">
        <v>0</v>
      </c>
      <c r="AF53" s="241">
        <v>0</v>
      </c>
      <c r="AG53" s="242">
        <v>0</v>
      </c>
      <c r="AH53" s="143"/>
      <c r="AI53" s="144"/>
      <c r="AJ53" s="145"/>
      <c r="AK53" s="146"/>
      <c r="AL53" s="275"/>
      <c r="AM53" s="148"/>
    </row>
    <row r="54" spans="1:39" ht="21" customHeight="1" x14ac:dyDescent="0.15">
      <c r="A54" s="6" t="s">
        <v>203</v>
      </c>
      <c r="B54" s="10">
        <f>H54+N54</f>
        <v>6</v>
      </c>
      <c r="C54" s="96">
        <f>I54+O54</f>
        <v>2</v>
      </c>
      <c r="D54" s="97">
        <f>J54+T54</f>
        <v>6</v>
      </c>
      <c r="E54" s="98">
        <f>K54+U54</f>
        <v>2</v>
      </c>
      <c r="F54" s="97">
        <f>L54+Z54</f>
        <v>0</v>
      </c>
      <c r="G54" s="99">
        <f>M54+AA54</f>
        <v>0</v>
      </c>
      <c r="H54" s="10">
        <f>J54+L54</f>
        <v>3</v>
      </c>
      <c r="I54" s="96">
        <f>K54+M54</f>
        <v>1</v>
      </c>
      <c r="J54" s="97">
        <v>3</v>
      </c>
      <c r="K54" s="98">
        <v>1</v>
      </c>
      <c r="L54" s="97">
        <v>0</v>
      </c>
      <c r="M54" s="99">
        <v>0</v>
      </c>
      <c r="N54" s="10">
        <f t="shared" ref="N54:S54" si="36">T54+Z54</f>
        <v>3</v>
      </c>
      <c r="O54" s="96">
        <f t="shared" si="36"/>
        <v>1</v>
      </c>
      <c r="P54" s="97">
        <f t="shared" si="36"/>
        <v>0</v>
      </c>
      <c r="Q54" s="98">
        <f t="shared" si="36"/>
        <v>0</v>
      </c>
      <c r="R54" s="97">
        <f t="shared" si="36"/>
        <v>3</v>
      </c>
      <c r="S54" s="99">
        <f t="shared" si="36"/>
        <v>1</v>
      </c>
      <c r="T54" s="10">
        <f>V54+X54</f>
        <v>3</v>
      </c>
      <c r="U54" s="96">
        <f>W54+Y54</f>
        <v>1</v>
      </c>
      <c r="V54" s="97">
        <v>0</v>
      </c>
      <c r="W54" s="98">
        <v>0</v>
      </c>
      <c r="X54" s="97">
        <v>3</v>
      </c>
      <c r="Y54" s="99">
        <v>1</v>
      </c>
      <c r="Z54" s="10">
        <f>AB54+AD54</f>
        <v>0</v>
      </c>
      <c r="AA54" s="96">
        <f>AC54+AE54</f>
        <v>0</v>
      </c>
      <c r="AB54" s="97">
        <v>0</v>
      </c>
      <c r="AC54" s="98">
        <v>0</v>
      </c>
      <c r="AD54" s="97">
        <v>0</v>
      </c>
      <c r="AE54" s="198">
        <v>0</v>
      </c>
      <c r="AF54" s="212">
        <v>0</v>
      </c>
      <c r="AG54" s="206">
        <v>0</v>
      </c>
      <c r="AH54" s="41"/>
      <c r="AI54" s="100"/>
      <c r="AJ54" s="101"/>
      <c r="AK54" s="102"/>
      <c r="AL54" s="139"/>
      <c r="AM54" s="104"/>
    </row>
    <row r="55" spans="1:39" ht="21" customHeight="1" x14ac:dyDescent="0.15">
      <c r="A55" s="8" t="s">
        <v>202</v>
      </c>
      <c r="B55" s="140">
        <f t="shared" ref="B55:AG55" si="37">SUM(B53:B54)</f>
        <v>11</v>
      </c>
      <c r="C55" s="105">
        <f t="shared" si="37"/>
        <v>4</v>
      </c>
      <c r="D55" s="106">
        <f t="shared" si="37"/>
        <v>11</v>
      </c>
      <c r="E55" s="107">
        <f t="shared" si="37"/>
        <v>4</v>
      </c>
      <c r="F55" s="106">
        <f t="shared" si="37"/>
        <v>0</v>
      </c>
      <c r="G55" s="108">
        <f t="shared" si="37"/>
        <v>0</v>
      </c>
      <c r="H55" s="140">
        <f t="shared" si="37"/>
        <v>6</v>
      </c>
      <c r="I55" s="105">
        <f t="shared" si="37"/>
        <v>2</v>
      </c>
      <c r="J55" s="106">
        <f t="shared" si="37"/>
        <v>6</v>
      </c>
      <c r="K55" s="107">
        <f t="shared" si="37"/>
        <v>2</v>
      </c>
      <c r="L55" s="106">
        <f t="shared" si="37"/>
        <v>0</v>
      </c>
      <c r="M55" s="108">
        <f t="shared" si="37"/>
        <v>0</v>
      </c>
      <c r="N55" s="140">
        <f t="shared" si="37"/>
        <v>5</v>
      </c>
      <c r="O55" s="105">
        <f t="shared" si="37"/>
        <v>2</v>
      </c>
      <c r="P55" s="106">
        <f t="shared" si="37"/>
        <v>0</v>
      </c>
      <c r="Q55" s="107">
        <f t="shared" si="37"/>
        <v>0</v>
      </c>
      <c r="R55" s="106">
        <f t="shared" si="37"/>
        <v>5</v>
      </c>
      <c r="S55" s="108">
        <f t="shared" si="37"/>
        <v>2</v>
      </c>
      <c r="T55" s="140">
        <f t="shared" si="37"/>
        <v>5</v>
      </c>
      <c r="U55" s="105">
        <f t="shared" si="37"/>
        <v>2</v>
      </c>
      <c r="V55" s="106">
        <f t="shared" si="37"/>
        <v>0</v>
      </c>
      <c r="W55" s="107">
        <f t="shared" si="37"/>
        <v>0</v>
      </c>
      <c r="X55" s="106">
        <f t="shared" si="37"/>
        <v>5</v>
      </c>
      <c r="Y55" s="108">
        <f t="shared" si="37"/>
        <v>2</v>
      </c>
      <c r="Z55" s="140">
        <f t="shared" si="37"/>
        <v>0</v>
      </c>
      <c r="AA55" s="105">
        <f t="shared" si="37"/>
        <v>0</v>
      </c>
      <c r="AB55" s="106">
        <f t="shared" si="37"/>
        <v>0</v>
      </c>
      <c r="AC55" s="107">
        <f t="shared" si="37"/>
        <v>0</v>
      </c>
      <c r="AD55" s="106">
        <f t="shared" si="37"/>
        <v>0</v>
      </c>
      <c r="AE55" s="142">
        <f t="shared" si="37"/>
        <v>0</v>
      </c>
      <c r="AF55" s="213">
        <f t="shared" si="37"/>
        <v>0</v>
      </c>
      <c r="AG55" s="204">
        <f t="shared" si="37"/>
        <v>0</v>
      </c>
      <c r="AH55" s="141">
        <f>集計表1!B50/B55</f>
        <v>2928.2727272727275</v>
      </c>
      <c r="AI55" s="110">
        <f>集計表2!C50/集計表1!B50</f>
        <v>5.5944553102977244</v>
      </c>
      <c r="AJ55" s="111">
        <f>集計表2!F50/集計表1!B50</f>
        <v>0.10468473502840644</v>
      </c>
      <c r="AK55" s="112">
        <f>集計表2!I50/集計表1!B50</f>
        <v>4.8787370773959209</v>
      </c>
      <c r="AL55" s="113">
        <f>集計表2!G50/集計表1!B50</f>
        <v>0.74058551426531305</v>
      </c>
      <c r="AM55" s="114">
        <f>集計表2!I50/集計表2!G50</f>
        <v>6.5876755397191369</v>
      </c>
    </row>
    <row r="56" spans="1:39" ht="21" customHeight="1" x14ac:dyDescent="0.15">
      <c r="A56" s="6" t="s">
        <v>3</v>
      </c>
      <c r="B56" s="10">
        <f t="shared" si="29"/>
        <v>17</v>
      </c>
      <c r="C56" s="96">
        <f t="shared" si="29"/>
        <v>5</v>
      </c>
      <c r="D56" s="97">
        <f t="shared" si="30"/>
        <v>17</v>
      </c>
      <c r="E56" s="98">
        <f t="shared" si="30"/>
        <v>5</v>
      </c>
      <c r="F56" s="97">
        <f t="shared" si="31"/>
        <v>0</v>
      </c>
      <c r="G56" s="99">
        <f t="shared" si="31"/>
        <v>0</v>
      </c>
      <c r="H56" s="10">
        <f t="shared" si="32"/>
        <v>6</v>
      </c>
      <c r="I56" s="96">
        <f t="shared" si="32"/>
        <v>2</v>
      </c>
      <c r="J56" s="97">
        <v>6</v>
      </c>
      <c r="K56" s="98">
        <v>2</v>
      </c>
      <c r="L56" s="97">
        <v>0</v>
      </c>
      <c r="M56" s="99">
        <v>0</v>
      </c>
      <c r="N56" s="10">
        <f t="shared" si="33"/>
        <v>11</v>
      </c>
      <c r="O56" s="96">
        <f t="shared" si="33"/>
        <v>3</v>
      </c>
      <c r="P56" s="97">
        <f t="shared" si="33"/>
        <v>3</v>
      </c>
      <c r="Q56" s="98">
        <f t="shared" si="33"/>
        <v>1</v>
      </c>
      <c r="R56" s="97">
        <f t="shared" si="33"/>
        <v>8</v>
      </c>
      <c r="S56" s="99">
        <f t="shared" si="33"/>
        <v>2</v>
      </c>
      <c r="T56" s="10">
        <f t="shared" si="34"/>
        <v>11</v>
      </c>
      <c r="U56" s="96">
        <f t="shared" si="34"/>
        <v>3</v>
      </c>
      <c r="V56" s="97">
        <v>3</v>
      </c>
      <c r="W56" s="98">
        <v>1</v>
      </c>
      <c r="X56" s="97">
        <v>8</v>
      </c>
      <c r="Y56" s="99">
        <v>2</v>
      </c>
      <c r="Z56" s="10">
        <f t="shared" si="35"/>
        <v>0</v>
      </c>
      <c r="AA56" s="96">
        <f t="shared" si="35"/>
        <v>0</v>
      </c>
      <c r="AB56" s="97">
        <v>0</v>
      </c>
      <c r="AC56" s="98">
        <v>0</v>
      </c>
      <c r="AD56" s="97">
        <v>0</v>
      </c>
      <c r="AE56" s="198">
        <v>0</v>
      </c>
      <c r="AF56" s="212">
        <v>0</v>
      </c>
      <c r="AG56" s="206">
        <v>0</v>
      </c>
      <c r="AH56" s="90"/>
      <c r="AI56" s="100"/>
      <c r="AJ56" s="101"/>
      <c r="AK56" s="102"/>
      <c r="AL56" s="138"/>
      <c r="AM56" s="116"/>
    </row>
    <row r="57" spans="1:39" ht="21" customHeight="1" x14ac:dyDescent="0.15">
      <c r="A57" s="6" t="s">
        <v>133</v>
      </c>
      <c r="B57" s="10">
        <f t="shared" si="29"/>
        <v>7</v>
      </c>
      <c r="C57" s="96">
        <f t="shared" si="29"/>
        <v>1</v>
      </c>
      <c r="D57" s="97">
        <f t="shared" si="30"/>
        <v>0</v>
      </c>
      <c r="E57" s="98">
        <f t="shared" si="30"/>
        <v>0</v>
      </c>
      <c r="F57" s="97">
        <f t="shared" si="31"/>
        <v>7</v>
      </c>
      <c r="G57" s="99">
        <f t="shared" si="31"/>
        <v>1</v>
      </c>
      <c r="H57" s="10">
        <f t="shared" si="32"/>
        <v>1</v>
      </c>
      <c r="I57" s="96">
        <f t="shared" si="32"/>
        <v>1</v>
      </c>
      <c r="J57" s="97">
        <v>0</v>
      </c>
      <c r="K57" s="98">
        <v>0</v>
      </c>
      <c r="L57" s="97">
        <v>1</v>
      </c>
      <c r="M57" s="99">
        <v>1</v>
      </c>
      <c r="N57" s="10">
        <f t="shared" si="33"/>
        <v>6</v>
      </c>
      <c r="O57" s="96">
        <f t="shared" si="33"/>
        <v>0</v>
      </c>
      <c r="P57" s="97">
        <f t="shared" si="33"/>
        <v>2</v>
      </c>
      <c r="Q57" s="98">
        <f t="shared" si="33"/>
        <v>0</v>
      </c>
      <c r="R57" s="97">
        <f t="shared" si="33"/>
        <v>4</v>
      </c>
      <c r="S57" s="99">
        <f t="shared" si="33"/>
        <v>0</v>
      </c>
      <c r="T57" s="10">
        <f t="shared" si="34"/>
        <v>0</v>
      </c>
      <c r="U57" s="96">
        <f t="shared" si="34"/>
        <v>0</v>
      </c>
      <c r="V57" s="97">
        <v>0</v>
      </c>
      <c r="W57" s="98">
        <v>0</v>
      </c>
      <c r="X57" s="97">
        <v>0</v>
      </c>
      <c r="Y57" s="99">
        <v>0</v>
      </c>
      <c r="Z57" s="10">
        <f t="shared" si="35"/>
        <v>6</v>
      </c>
      <c r="AA57" s="96">
        <f t="shared" si="35"/>
        <v>0</v>
      </c>
      <c r="AB57" s="97">
        <v>2</v>
      </c>
      <c r="AC57" s="98">
        <v>0</v>
      </c>
      <c r="AD57" s="97">
        <v>4</v>
      </c>
      <c r="AE57" s="198">
        <v>0</v>
      </c>
      <c r="AF57" s="212">
        <v>0</v>
      </c>
      <c r="AG57" s="206">
        <v>0</v>
      </c>
      <c r="AH57" s="41"/>
      <c r="AI57" s="100"/>
      <c r="AJ57" s="101"/>
      <c r="AK57" s="102"/>
      <c r="AL57" s="139"/>
      <c r="AM57" s="104"/>
    </row>
    <row r="58" spans="1:39" ht="21" customHeight="1" x14ac:dyDescent="0.15">
      <c r="A58" s="8" t="s">
        <v>156</v>
      </c>
      <c r="B58" s="140">
        <f t="shared" ref="B58:G58" si="38">SUM(B56:B57)</f>
        <v>24</v>
      </c>
      <c r="C58" s="105">
        <f t="shared" si="38"/>
        <v>6</v>
      </c>
      <c r="D58" s="106">
        <f t="shared" si="38"/>
        <v>17</v>
      </c>
      <c r="E58" s="107">
        <f t="shared" si="38"/>
        <v>5</v>
      </c>
      <c r="F58" s="106">
        <f t="shared" si="38"/>
        <v>7</v>
      </c>
      <c r="G58" s="108">
        <f t="shared" si="38"/>
        <v>1</v>
      </c>
      <c r="H58" s="140">
        <f t="shared" ref="H58:AG58" si="39">SUM(H56:H57)</f>
        <v>7</v>
      </c>
      <c r="I58" s="105">
        <f t="shared" si="39"/>
        <v>3</v>
      </c>
      <c r="J58" s="106">
        <f t="shared" si="39"/>
        <v>6</v>
      </c>
      <c r="K58" s="107">
        <f t="shared" si="39"/>
        <v>2</v>
      </c>
      <c r="L58" s="106">
        <f t="shared" si="39"/>
        <v>1</v>
      </c>
      <c r="M58" s="108">
        <f t="shared" si="39"/>
        <v>1</v>
      </c>
      <c r="N58" s="140">
        <f t="shared" si="39"/>
        <v>17</v>
      </c>
      <c r="O58" s="105">
        <f t="shared" si="39"/>
        <v>3</v>
      </c>
      <c r="P58" s="106">
        <f t="shared" si="39"/>
        <v>5</v>
      </c>
      <c r="Q58" s="107">
        <f t="shared" si="39"/>
        <v>1</v>
      </c>
      <c r="R58" s="106">
        <f t="shared" si="39"/>
        <v>12</v>
      </c>
      <c r="S58" s="108">
        <f t="shared" si="39"/>
        <v>2</v>
      </c>
      <c r="T58" s="140">
        <f t="shared" si="39"/>
        <v>11</v>
      </c>
      <c r="U58" s="105">
        <f t="shared" si="39"/>
        <v>3</v>
      </c>
      <c r="V58" s="106">
        <f t="shared" si="39"/>
        <v>3</v>
      </c>
      <c r="W58" s="107">
        <f t="shared" si="39"/>
        <v>1</v>
      </c>
      <c r="X58" s="106">
        <f t="shared" si="39"/>
        <v>8</v>
      </c>
      <c r="Y58" s="108">
        <f t="shared" si="39"/>
        <v>2</v>
      </c>
      <c r="Z58" s="140">
        <f t="shared" si="39"/>
        <v>6</v>
      </c>
      <c r="AA58" s="105">
        <f t="shared" si="39"/>
        <v>0</v>
      </c>
      <c r="AB58" s="106">
        <f t="shared" si="39"/>
        <v>2</v>
      </c>
      <c r="AC58" s="107">
        <f t="shared" si="39"/>
        <v>0</v>
      </c>
      <c r="AD58" s="106">
        <f t="shared" si="39"/>
        <v>4</v>
      </c>
      <c r="AE58" s="142">
        <f t="shared" si="39"/>
        <v>0</v>
      </c>
      <c r="AF58" s="213">
        <f t="shared" si="39"/>
        <v>0</v>
      </c>
      <c r="AG58" s="204">
        <f t="shared" si="39"/>
        <v>0</v>
      </c>
      <c r="AH58" s="141">
        <f>集計表1!B53/B58</f>
        <v>1642.7083333333333</v>
      </c>
      <c r="AI58" s="110">
        <f>集計表2!C53/集計表1!B53</f>
        <v>5.2298795180722895</v>
      </c>
      <c r="AJ58" s="111">
        <f>集計表2!F53/集計表1!B53</f>
        <v>0.21443246670894103</v>
      </c>
      <c r="AK58" s="112">
        <f>集計表2!I53/集計表1!B53</f>
        <v>5.1257577679137603</v>
      </c>
      <c r="AL58" s="113">
        <f>集計表2!G53/集計表1!B53</f>
        <v>0.24923272035510463</v>
      </c>
      <c r="AM58" s="114">
        <f>集計表2!I53/集計表2!G53</f>
        <v>20.566151027885201</v>
      </c>
    </row>
    <row r="59" spans="1:39" ht="21" customHeight="1" x14ac:dyDescent="0.15">
      <c r="A59" s="6" t="s">
        <v>39</v>
      </c>
      <c r="B59" s="10">
        <f>H59+N59</f>
        <v>11</v>
      </c>
      <c r="C59" s="96">
        <f>I59+O59</f>
        <v>9</v>
      </c>
      <c r="D59" s="97">
        <f>J59+T59</f>
        <v>11</v>
      </c>
      <c r="E59" s="98">
        <f>K59+U59</f>
        <v>9</v>
      </c>
      <c r="F59" s="97">
        <f>L59+Z59</f>
        <v>0</v>
      </c>
      <c r="G59" s="99">
        <f>M59+AA59</f>
        <v>0</v>
      </c>
      <c r="H59" s="10">
        <f>J59+L59</f>
        <v>5</v>
      </c>
      <c r="I59" s="96">
        <f>K59+M59</f>
        <v>4</v>
      </c>
      <c r="J59" s="97">
        <v>5</v>
      </c>
      <c r="K59" s="98">
        <v>4</v>
      </c>
      <c r="L59" s="97">
        <v>0</v>
      </c>
      <c r="M59" s="99">
        <v>0</v>
      </c>
      <c r="N59" s="10">
        <f t="shared" ref="N59:S60" si="40">T59+Z59</f>
        <v>6</v>
      </c>
      <c r="O59" s="96">
        <f t="shared" si="40"/>
        <v>5</v>
      </c>
      <c r="P59" s="97">
        <f t="shared" si="40"/>
        <v>6</v>
      </c>
      <c r="Q59" s="98">
        <f t="shared" si="40"/>
        <v>5</v>
      </c>
      <c r="R59" s="97">
        <f t="shared" si="40"/>
        <v>0</v>
      </c>
      <c r="S59" s="99">
        <f t="shared" si="40"/>
        <v>0</v>
      </c>
      <c r="T59" s="10">
        <f>V59+X59</f>
        <v>6</v>
      </c>
      <c r="U59" s="96">
        <f>W59+Y59</f>
        <v>5</v>
      </c>
      <c r="V59" s="97">
        <v>6</v>
      </c>
      <c r="W59" s="98">
        <v>5</v>
      </c>
      <c r="X59" s="97">
        <v>0</v>
      </c>
      <c r="Y59" s="99">
        <v>0</v>
      </c>
      <c r="Z59" s="10">
        <f>AB59+AD59</f>
        <v>0</v>
      </c>
      <c r="AA59" s="96">
        <f>AC59+AE59</f>
        <v>0</v>
      </c>
      <c r="AB59" s="97">
        <v>0</v>
      </c>
      <c r="AC59" s="98">
        <v>0</v>
      </c>
      <c r="AD59" s="97">
        <v>0</v>
      </c>
      <c r="AE59" s="198">
        <v>0</v>
      </c>
      <c r="AF59" s="212">
        <v>0</v>
      </c>
      <c r="AG59" s="206">
        <v>0</v>
      </c>
      <c r="AH59" s="90"/>
      <c r="AI59" s="100"/>
      <c r="AJ59" s="101"/>
      <c r="AK59" s="102"/>
      <c r="AL59" s="138"/>
      <c r="AM59" s="116"/>
    </row>
    <row r="60" spans="1:39" ht="21" customHeight="1" x14ac:dyDescent="0.15">
      <c r="A60" s="6" t="s">
        <v>42</v>
      </c>
      <c r="B60" s="10">
        <f>H60+N60</f>
        <v>5</v>
      </c>
      <c r="C60" s="96">
        <f>I60+O60</f>
        <v>2</v>
      </c>
      <c r="D60" s="97">
        <f>J60+T60</f>
        <v>5</v>
      </c>
      <c r="E60" s="98">
        <f>K60+U60</f>
        <v>2</v>
      </c>
      <c r="F60" s="97">
        <f>L60+Z60</f>
        <v>0</v>
      </c>
      <c r="G60" s="99">
        <f>M60+AA60</f>
        <v>0</v>
      </c>
      <c r="H60" s="10">
        <f>J60+L60</f>
        <v>2</v>
      </c>
      <c r="I60" s="96">
        <f>K60+M60</f>
        <v>1</v>
      </c>
      <c r="J60" s="97">
        <v>2</v>
      </c>
      <c r="K60" s="98">
        <v>1</v>
      </c>
      <c r="L60" s="97">
        <v>0</v>
      </c>
      <c r="M60" s="99">
        <v>0</v>
      </c>
      <c r="N60" s="10">
        <f t="shared" si="40"/>
        <v>3</v>
      </c>
      <c r="O60" s="96">
        <f t="shared" si="40"/>
        <v>1</v>
      </c>
      <c r="P60" s="97">
        <f t="shared" si="40"/>
        <v>0</v>
      </c>
      <c r="Q60" s="98">
        <f t="shared" si="40"/>
        <v>0</v>
      </c>
      <c r="R60" s="97">
        <f t="shared" si="40"/>
        <v>3</v>
      </c>
      <c r="S60" s="99">
        <f t="shared" si="40"/>
        <v>1</v>
      </c>
      <c r="T60" s="10">
        <f>V60+X60</f>
        <v>3</v>
      </c>
      <c r="U60" s="96">
        <f>W60+Y60</f>
        <v>1</v>
      </c>
      <c r="V60" s="97">
        <v>0</v>
      </c>
      <c r="W60" s="98">
        <v>0</v>
      </c>
      <c r="X60" s="97">
        <v>3</v>
      </c>
      <c r="Y60" s="99">
        <v>1</v>
      </c>
      <c r="Z60" s="10">
        <f>AB60+AD60</f>
        <v>0</v>
      </c>
      <c r="AA60" s="96">
        <f>AC60+AE60</f>
        <v>0</v>
      </c>
      <c r="AB60" s="97">
        <v>0</v>
      </c>
      <c r="AC60" s="98">
        <v>0</v>
      </c>
      <c r="AD60" s="97">
        <v>0</v>
      </c>
      <c r="AE60" s="198">
        <v>0</v>
      </c>
      <c r="AF60" s="212">
        <v>0</v>
      </c>
      <c r="AG60" s="206">
        <v>0</v>
      </c>
      <c r="AH60" s="41"/>
      <c r="AI60" s="100"/>
      <c r="AJ60" s="101"/>
      <c r="AK60" s="102"/>
      <c r="AL60" s="139"/>
      <c r="AM60" s="104"/>
    </row>
    <row r="61" spans="1:39" ht="21" customHeight="1" x14ac:dyDescent="0.15">
      <c r="A61" s="8" t="s">
        <v>157</v>
      </c>
      <c r="B61" s="140">
        <f t="shared" ref="B61:G61" si="41">SUM(B59:B60)</f>
        <v>16</v>
      </c>
      <c r="C61" s="105">
        <f t="shared" si="41"/>
        <v>11</v>
      </c>
      <c r="D61" s="106">
        <f t="shared" si="41"/>
        <v>16</v>
      </c>
      <c r="E61" s="107">
        <f t="shared" si="41"/>
        <v>11</v>
      </c>
      <c r="F61" s="106">
        <f t="shared" si="41"/>
        <v>0</v>
      </c>
      <c r="G61" s="108">
        <f t="shared" si="41"/>
        <v>0</v>
      </c>
      <c r="H61" s="140">
        <f t="shared" ref="H61:AG61" si="42">SUM(H59:H60)</f>
        <v>7</v>
      </c>
      <c r="I61" s="105">
        <f t="shared" si="42"/>
        <v>5</v>
      </c>
      <c r="J61" s="106">
        <f t="shared" si="42"/>
        <v>7</v>
      </c>
      <c r="K61" s="107">
        <f t="shared" si="42"/>
        <v>5</v>
      </c>
      <c r="L61" s="106">
        <f t="shared" si="42"/>
        <v>0</v>
      </c>
      <c r="M61" s="108">
        <f t="shared" si="42"/>
        <v>0</v>
      </c>
      <c r="N61" s="140">
        <f t="shared" si="42"/>
        <v>9</v>
      </c>
      <c r="O61" s="105">
        <f t="shared" si="42"/>
        <v>6</v>
      </c>
      <c r="P61" s="106">
        <f t="shared" si="42"/>
        <v>6</v>
      </c>
      <c r="Q61" s="107">
        <f t="shared" si="42"/>
        <v>5</v>
      </c>
      <c r="R61" s="106">
        <f t="shared" si="42"/>
        <v>3</v>
      </c>
      <c r="S61" s="108">
        <f t="shared" si="42"/>
        <v>1</v>
      </c>
      <c r="T61" s="140">
        <f t="shared" si="42"/>
        <v>9</v>
      </c>
      <c r="U61" s="105">
        <f t="shared" si="42"/>
        <v>6</v>
      </c>
      <c r="V61" s="106">
        <f t="shared" si="42"/>
        <v>6</v>
      </c>
      <c r="W61" s="107">
        <f t="shared" si="42"/>
        <v>5</v>
      </c>
      <c r="X61" s="106">
        <f t="shared" si="42"/>
        <v>3</v>
      </c>
      <c r="Y61" s="108">
        <f t="shared" si="42"/>
        <v>1</v>
      </c>
      <c r="Z61" s="140">
        <f t="shared" si="42"/>
        <v>0</v>
      </c>
      <c r="AA61" s="105">
        <f t="shared" si="42"/>
        <v>0</v>
      </c>
      <c r="AB61" s="106">
        <f t="shared" si="42"/>
        <v>0</v>
      </c>
      <c r="AC61" s="107">
        <f t="shared" si="42"/>
        <v>0</v>
      </c>
      <c r="AD61" s="106">
        <f t="shared" si="42"/>
        <v>0</v>
      </c>
      <c r="AE61" s="142">
        <f t="shared" si="42"/>
        <v>0</v>
      </c>
      <c r="AF61" s="213">
        <f t="shared" si="42"/>
        <v>0</v>
      </c>
      <c r="AG61" s="204">
        <f t="shared" si="42"/>
        <v>0</v>
      </c>
      <c r="AH61" s="141">
        <f>集計表1!B56/B61</f>
        <v>2983.0625</v>
      </c>
      <c r="AI61" s="110">
        <f>集計表2!C56/集計表1!B56</f>
        <v>7.1647216576923887</v>
      </c>
      <c r="AJ61" s="111">
        <f>集計表2!F56/集計表1!B56</f>
        <v>0.14081585618806178</v>
      </c>
      <c r="AK61" s="112">
        <f>集計表2!I56/集計表1!B56</f>
        <v>7.0635043684133336</v>
      </c>
      <c r="AL61" s="113">
        <f>集計表2!G56/集計表1!B56</f>
        <v>0.65786000125709732</v>
      </c>
      <c r="AM61" s="114">
        <f>集計表2!I56/集計表2!G56</f>
        <v>10.737093538010765</v>
      </c>
    </row>
    <row r="62" spans="1:39" ht="21" customHeight="1" x14ac:dyDescent="0.15">
      <c r="A62" s="293" t="s">
        <v>206</v>
      </c>
      <c r="B62" s="285">
        <f>H62+N62</f>
        <v>15</v>
      </c>
      <c r="C62" s="286">
        <f>I62+O62</f>
        <v>8</v>
      </c>
      <c r="D62" s="287">
        <f>J62+T62</f>
        <v>15</v>
      </c>
      <c r="E62" s="288">
        <f>K62+U62</f>
        <v>8</v>
      </c>
      <c r="F62" s="287">
        <f>L62+Z62</f>
        <v>0</v>
      </c>
      <c r="G62" s="289">
        <f>M62+AA62</f>
        <v>0</v>
      </c>
      <c r="H62" s="285">
        <f>J62+L62</f>
        <v>2</v>
      </c>
      <c r="I62" s="286">
        <f>K62+M62</f>
        <v>2</v>
      </c>
      <c r="J62" s="287">
        <v>2</v>
      </c>
      <c r="K62" s="288">
        <v>2</v>
      </c>
      <c r="L62" s="287">
        <v>0</v>
      </c>
      <c r="M62" s="289">
        <v>0</v>
      </c>
      <c r="N62" s="285">
        <f t="shared" ref="N62:S62" si="43">T62+Z62</f>
        <v>13</v>
      </c>
      <c r="O62" s="286">
        <f t="shared" si="43"/>
        <v>6</v>
      </c>
      <c r="P62" s="287">
        <f>V62+AB62</f>
        <v>5</v>
      </c>
      <c r="Q62" s="288">
        <f t="shared" si="43"/>
        <v>3</v>
      </c>
      <c r="R62" s="287">
        <f t="shared" si="43"/>
        <v>8</v>
      </c>
      <c r="S62" s="289">
        <f t="shared" si="43"/>
        <v>3</v>
      </c>
      <c r="T62" s="285">
        <f>V62+X62</f>
        <v>13</v>
      </c>
      <c r="U62" s="286">
        <f>W62+Y62</f>
        <v>6</v>
      </c>
      <c r="V62" s="287">
        <v>5</v>
      </c>
      <c r="W62" s="288">
        <v>3</v>
      </c>
      <c r="X62" s="287">
        <v>8</v>
      </c>
      <c r="Y62" s="289">
        <v>3</v>
      </c>
      <c r="Z62" s="285">
        <f>AB62+AD62</f>
        <v>0</v>
      </c>
      <c r="AA62" s="286">
        <f>AC62+AE62</f>
        <v>0</v>
      </c>
      <c r="AB62" s="287">
        <v>0</v>
      </c>
      <c r="AC62" s="288">
        <v>0</v>
      </c>
      <c r="AD62" s="287">
        <v>0</v>
      </c>
      <c r="AE62" s="290">
        <v>0</v>
      </c>
      <c r="AF62" s="291">
        <v>0</v>
      </c>
      <c r="AG62" s="292">
        <v>0</v>
      </c>
      <c r="AH62" s="132">
        <f>集計表1!B57/B62</f>
        <v>1902.1333333333334</v>
      </c>
      <c r="AI62" s="306">
        <f>集計表2!C57/集計表1!B57</f>
        <v>5.3484508621898224</v>
      </c>
      <c r="AJ62" s="134">
        <f>集計表2!F57/集計表1!B57</f>
        <v>0.13097574653021168</v>
      </c>
      <c r="AK62" s="307">
        <f>集計表2!I57/集計表1!B57</f>
        <v>5.8204472171596802</v>
      </c>
      <c r="AL62" s="136">
        <f>集計表2!G57/集計表1!B57</f>
        <v>0.27656666199355112</v>
      </c>
      <c r="AM62" s="137">
        <f>集計表2!I57/集計表2!G57</f>
        <v>21.045368140920036</v>
      </c>
    </row>
    <row r="63" spans="1:39" ht="21" customHeight="1" x14ac:dyDescent="0.15">
      <c r="A63" s="6" t="s">
        <v>145</v>
      </c>
      <c r="B63" s="48">
        <f t="shared" ref="B63:C67" si="44">H63+N63</f>
        <v>10</v>
      </c>
      <c r="C63" s="96">
        <f t="shared" si="44"/>
        <v>7</v>
      </c>
      <c r="D63" s="97">
        <f t="shared" ref="D63:E67" si="45">J63+T63</f>
        <v>10</v>
      </c>
      <c r="E63" s="98">
        <f t="shared" si="45"/>
        <v>7</v>
      </c>
      <c r="F63" s="97">
        <f t="shared" ref="F63:G67" si="46">L63+Z63</f>
        <v>0</v>
      </c>
      <c r="G63" s="99">
        <f t="shared" si="46"/>
        <v>0</v>
      </c>
      <c r="H63" s="48">
        <f t="shared" ref="H63:I67" si="47">J63+L63</f>
        <v>4</v>
      </c>
      <c r="I63" s="96">
        <f t="shared" si="47"/>
        <v>2</v>
      </c>
      <c r="J63" s="97">
        <v>4</v>
      </c>
      <c r="K63" s="98">
        <v>2</v>
      </c>
      <c r="L63" s="97">
        <v>0</v>
      </c>
      <c r="M63" s="99">
        <v>0</v>
      </c>
      <c r="N63" s="48">
        <f t="shared" ref="N63:S67" si="48">T63+Z63</f>
        <v>6</v>
      </c>
      <c r="O63" s="96">
        <f t="shared" si="48"/>
        <v>5</v>
      </c>
      <c r="P63" s="97">
        <f t="shared" si="48"/>
        <v>5</v>
      </c>
      <c r="Q63" s="98">
        <f t="shared" si="48"/>
        <v>5</v>
      </c>
      <c r="R63" s="97">
        <f t="shared" si="48"/>
        <v>1</v>
      </c>
      <c r="S63" s="99">
        <f t="shared" si="48"/>
        <v>0</v>
      </c>
      <c r="T63" s="48">
        <f t="shared" ref="T63:U67" si="49">V63+X63</f>
        <v>6</v>
      </c>
      <c r="U63" s="96">
        <f t="shared" si="49"/>
        <v>5</v>
      </c>
      <c r="V63" s="97">
        <v>5</v>
      </c>
      <c r="W63" s="98">
        <v>5</v>
      </c>
      <c r="X63" s="97">
        <v>1</v>
      </c>
      <c r="Y63" s="99">
        <v>0</v>
      </c>
      <c r="Z63" s="48">
        <f t="shared" ref="Z63:AA67" si="50">AB63+AD63</f>
        <v>0</v>
      </c>
      <c r="AA63" s="96">
        <f t="shared" si="50"/>
        <v>0</v>
      </c>
      <c r="AB63" s="97">
        <v>0</v>
      </c>
      <c r="AC63" s="98">
        <v>0</v>
      </c>
      <c r="AD63" s="97">
        <v>0</v>
      </c>
      <c r="AE63" s="198">
        <v>0</v>
      </c>
      <c r="AF63" s="212">
        <v>0</v>
      </c>
      <c r="AG63" s="206">
        <v>0</v>
      </c>
      <c r="AH63" s="90"/>
      <c r="AI63" s="100"/>
      <c r="AJ63" s="101"/>
      <c r="AK63" s="102"/>
      <c r="AL63" s="138"/>
      <c r="AM63" s="116"/>
    </row>
    <row r="64" spans="1:39" ht="21" customHeight="1" x14ac:dyDescent="0.15">
      <c r="A64" s="6" t="s">
        <v>164</v>
      </c>
      <c r="B64" s="10">
        <f t="shared" si="44"/>
        <v>6</v>
      </c>
      <c r="C64" s="96">
        <f t="shared" si="44"/>
        <v>6</v>
      </c>
      <c r="D64" s="97">
        <f t="shared" si="45"/>
        <v>6</v>
      </c>
      <c r="E64" s="98">
        <f t="shared" si="45"/>
        <v>6</v>
      </c>
      <c r="F64" s="97">
        <f t="shared" si="46"/>
        <v>0</v>
      </c>
      <c r="G64" s="99">
        <f t="shared" si="46"/>
        <v>0</v>
      </c>
      <c r="H64" s="10">
        <f t="shared" si="47"/>
        <v>1</v>
      </c>
      <c r="I64" s="96">
        <f t="shared" si="47"/>
        <v>1</v>
      </c>
      <c r="J64" s="97">
        <v>1</v>
      </c>
      <c r="K64" s="98">
        <v>1</v>
      </c>
      <c r="L64" s="97">
        <v>0</v>
      </c>
      <c r="M64" s="99">
        <v>0</v>
      </c>
      <c r="N64" s="10">
        <f t="shared" si="48"/>
        <v>5</v>
      </c>
      <c r="O64" s="96">
        <f t="shared" si="48"/>
        <v>5</v>
      </c>
      <c r="P64" s="97">
        <f t="shared" si="48"/>
        <v>5</v>
      </c>
      <c r="Q64" s="98">
        <f t="shared" si="48"/>
        <v>5</v>
      </c>
      <c r="R64" s="97">
        <f t="shared" si="48"/>
        <v>0</v>
      </c>
      <c r="S64" s="99">
        <f t="shared" si="48"/>
        <v>0</v>
      </c>
      <c r="T64" s="10">
        <f t="shared" si="49"/>
        <v>5</v>
      </c>
      <c r="U64" s="96">
        <f t="shared" si="49"/>
        <v>5</v>
      </c>
      <c r="V64" s="97">
        <v>5</v>
      </c>
      <c r="W64" s="98">
        <v>5</v>
      </c>
      <c r="X64" s="97">
        <v>0</v>
      </c>
      <c r="Y64" s="99">
        <v>0</v>
      </c>
      <c r="Z64" s="10">
        <f t="shared" si="50"/>
        <v>0</v>
      </c>
      <c r="AA64" s="96">
        <f t="shared" si="50"/>
        <v>0</v>
      </c>
      <c r="AB64" s="97">
        <v>0</v>
      </c>
      <c r="AC64" s="98">
        <v>0</v>
      </c>
      <c r="AD64" s="97">
        <v>0</v>
      </c>
      <c r="AE64" s="198">
        <v>0</v>
      </c>
      <c r="AF64" s="212">
        <v>0</v>
      </c>
      <c r="AG64" s="206">
        <v>0</v>
      </c>
      <c r="AH64" s="41"/>
      <c r="AI64" s="100"/>
      <c r="AJ64" s="101"/>
      <c r="AK64" s="102"/>
      <c r="AL64" s="139"/>
      <c r="AM64" s="104"/>
    </row>
    <row r="65" spans="1:39" ht="21" customHeight="1" x14ac:dyDescent="0.15">
      <c r="A65" s="6" t="s">
        <v>135</v>
      </c>
      <c r="B65" s="10">
        <f t="shared" si="44"/>
        <v>4</v>
      </c>
      <c r="C65" s="96">
        <f t="shared" si="44"/>
        <v>4</v>
      </c>
      <c r="D65" s="97">
        <f t="shared" si="45"/>
        <v>4</v>
      </c>
      <c r="E65" s="98">
        <f t="shared" si="45"/>
        <v>4</v>
      </c>
      <c r="F65" s="97">
        <f t="shared" si="46"/>
        <v>0</v>
      </c>
      <c r="G65" s="99">
        <f t="shared" si="46"/>
        <v>0</v>
      </c>
      <c r="H65" s="10">
        <f t="shared" si="47"/>
        <v>0</v>
      </c>
      <c r="I65" s="96">
        <f t="shared" si="47"/>
        <v>0</v>
      </c>
      <c r="J65" s="97">
        <v>0</v>
      </c>
      <c r="K65" s="98">
        <v>0</v>
      </c>
      <c r="L65" s="97">
        <v>0</v>
      </c>
      <c r="M65" s="99">
        <v>0</v>
      </c>
      <c r="N65" s="10">
        <f t="shared" si="48"/>
        <v>4</v>
      </c>
      <c r="O65" s="96">
        <f t="shared" si="48"/>
        <v>4</v>
      </c>
      <c r="P65" s="97">
        <f t="shared" si="48"/>
        <v>4</v>
      </c>
      <c r="Q65" s="98">
        <f t="shared" si="48"/>
        <v>4</v>
      </c>
      <c r="R65" s="97">
        <f t="shared" si="48"/>
        <v>0</v>
      </c>
      <c r="S65" s="99">
        <f t="shared" si="48"/>
        <v>0</v>
      </c>
      <c r="T65" s="10">
        <f t="shared" si="49"/>
        <v>4</v>
      </c>
      <c r="U65" s="96">
        <f t="shared" si="49"/>
        <v>4</v>
      </c>
      <c r="V65" s="97">
        <v>4</v>
      </c>
      <c r="W65" s="98">
        <v>4</v>
      </c>
      <c r="X65" s="97">
        <v>0</v>
      </c>
      <c r="Y65" s="99">
        <v>0</v>
      </c>
      <c r="Z65" s="10">
        <f t="shared" si="50"/>
        <v>0</v>
      </c>
      <c r="AA65" s="96">
        <f t="shared" si="50"/>
        <v>0</v>
      </c>
      <c r="AB65" s="97">
        <v>0</v>
      </c>
      <c r="AC65" s="98">
        <v>0</v>
      </c>
      <c r="AD65" s="97">
        <v>0</v>
      </c>
      <c r="AE65" s="198">
        <v>0</v>
      </c>
      <c r="AF65" s="212">
        <v>0</v>
      </c>
      <c r="AG65" s="206">
        <v>0</v>
      </c>
      <c r="AH65" s="41"/>
      <c r="AI65" s="100"/>
      <c r="AJ65" s="101"/>
      <c r="AK65" s="102"/>
      <c r="AL65" s="139"/>
      <c r="AM65" s="104"/>
    </row>
    <row r="66" spans="1:39" ht="21" customHeight="1" x14ac:dyDescent="0.15">
      <c r="A66" s="6" t="s">
        <v>134</v>
      </c>
      <c r="B66" s="10">
        <f t="shared" si="44"/>
        <v>4</v>
      </c>
      <c r="C66" s="96">
        <f t="shared" si="44"/>
        <v>3</v>
      </c>
      <c r="D66" s="97">
        <f t="shared" si="45"/>
        <v>4</v>
      </c>
      <c r="E66" s="98">
        <f t="shared" si="45"/>
        <v>3</v>
      </c>
      <c r="F66" s="97">
        <f t="shared" si="46"/>
        <v>0</v>
      </c>
      <c r="G66" s="99">
        <f t="shared" si="46"/>
        <v>0</v>
      </c>
      <c r="H66" s="10">
        <f t="shared" si="47"/>
        <v>0</v>
      </c>
      <c r="I66" s="96">
        <f t="shared" si="47"/>
        <v>0</v>
      </c>
      <c r="J66" s="97">
        <v>0</v>
      </c>
      <c r="K66" s="98">
        <v>0</v>
      </c>
      <c r="L66" s="97">
        <v>0</v>
      </c>
      <c r="M66" s="99">
        <v>0</v>
      </c>
      <c r="N66" s="10">
        <f t="shared" si="48"/>
        <v>4</v>
      </c>
      <c r="O66" s="96">
        <f t="shared" si="48"/>
        <v>3</v>
      </c>
      <c r="P66" s="97">
        <f t="shared" si="48"/>
        <v>3</v>
      </c>
      <c r="Q66" s="98">
        <f t="shared" si="48"/>
        <v>3</v>
      </c>
      <c r="R66" s="97">
        <f t="shared" si="48"/>
        <v>1</v>
      </c>
      <c r="S66" s="99">
        <f t="shared" si="48"/>
        <v>0</v>
      </c>
      <c r="T66" s="10">
        <f t="shared" si="49"/>
        <v>4</v>
      </c>
      <c r="U66" s="96">
        <f t="shared" si="49"/>
        <v>3</v>
      </c>
      <c r="V66" s="97">
        <v>3</v>
      </c>
      <c r="W66" s="98">
        <v>3</v>
      </c>
      <c r="X66" s="97">
        <v>1</v>
      </c>
      <c r="Y66" s="99">
        <v>0</v>
      </c>
      <c r="Z66" s="10">
        <f t="shared" si="50"/>
        <v>0</v>
      </c>
      <c r="AA66" s="96">
        <f t="shared" si="50"/>
        <v>0</v>
      </c>
      <c r="AB66" s="97">
        <v>0</v>
      </c>
      <c r="AC66" s="98">
        <v>0</v>
      </c>
      <c r="AD66" s="97">
        <v>0</v>
      </c>
      <c r="AE66" s="198">
        <v>0</v>
      </c>
      <c r="AF66" s="212">
        <v>0</v>
      </c>
      <c r="AG66" s="206">
        <v>0</v>
      </c>
      <c r="AH66" s="41"/>
      <c r="AI66" s="100"/>
      <c r="AJ66" s="101"/>
      <c r="AK66" s="102"/>
      <c r="AL66" s="139"/>
      <c r="AM66" s="104"/>
    </row>
    <row r="67" spans="1:39" ht="21" customHeight="1" x14ac:dyDescent="0.15">
      <c r="A67" s="6" t="s">
        <v>40</v>
      </c>
      <c r="B67" s="10">
        <f t="shared" si="44"/>
        <v>3</v>
      </c>
      <c r="C67" s="96">
        <f t="shared" si="44"/>
        <v>0</v>
      </c>
      <c r="D67" s="97">
        <f t="shared" si="45"/>
        <v>1</v>
      </c>
      <c r="E67" s="98">
        <f t="shared" si="45"/>
        <v>0</v>
      </c>
      <c r="F67" s="97">
        <f t="shared" si="46"/>
        <v>2</v>
      </c>
      <c r="G67" s="99">
        <f t="shared" si="46"/>
        <v>0</v>
      </c>
      <c r="H67" s="10">
        <f t="shared" si="47"/>
        <v>1</v>
      </c>
      <c r="I67" s="96">
        <f t="shared" si="47"/>
        <v>0</v>
      </c>
      <c r="J67" s="97">
        <v>0</v>
      </c>
      <c r="K67" s="98">
        <v>0</v>
      </c>
      <c r="L67" s="97">
        <v>1</v>
      </c>
      <c r="M67" s="99">
        <v>0</v>
      </c>
      <c r="N67" s="10">
        <f t="shared" si="48"/>
        <v>2</v>
      </c>
      <c r="O67" s="96">
        <f t="shared" si="48"/>
        <v>0</v>
      </c>
      <c r="P67" s="97">
        <f t="shared" si="48"/>
        <v>0</v>
      </c>
      <c r="Q67" s="98">
        <f t="shared" si="48"/>
        <v>0</v>
      </c>
      <c r="R67" s="97">
        <f t="shared" si="48"/>
        <v>2</v>
      </c>
      <c r="S67" s="99">
        <f t="shared" si="48"/>
        <v>0</v>
      </c>
      <c r="T67" s="10">
        <f t="shared" si="49"/>
        <v>1</v>
      </c>
      <c r="U67" s="96">
        <f t="shared" si="49"/>
        <v>0</v>
      </c>
      <c r="V67" s="97">
        <v>0</v>
      </c>
      <c r="W67" s="98">
        <v>0</v>
      </c>
      <c r="X67" s="97">
        <v>1</v>
      </c>
      <c r="Y67" s="99">
        <v>0</v>
      </c>
      <c r="Z67" s="10">
        <f t="shared" si="50"/>
        <v>1</v>
      </c>
      <c r="AA67" s="96">
        <f t="shared" si="50"/>
        <v>0</v>
      </c>
      <c r="AB67" s="97">
        <v>0</v>
      </c>
      <c r="AC67" s="98">
        <v>0</v>
      </c>
      <c r="AD67" s="97">
        <v>1</v>
      </c>
      <c r="AE67" s="198">
        <v>0</v>
      </c>
      <c r="AF67" s="212">
        <v>0</v>
      </c>
      <c r="AG67" s="206">
        <v>0</v>
      </c>
      <c r="AH67" s="41"/>
      <c r="AI67" s="100"/>
      <c r="AJ67" s="101"/>
      <c r="AK67" s="102"/>
      <c r="AL67" s="139"/>
      <c r="AM67" s="104"/>
    </row>
    <row r="68" spans="1:39" ht="21" customHeight="1" x14ac:dyDescent="0.15">
      <c r="A68" s="8" t="s">
        <v>155</v>
      </c>
      <c r="B68" s="140">
        <f t="shared" ref="B68:G68" si="51">SUM(B63:B67)</f>
        <v>27</v>
      </c>
      <c r="C68" s="105">
        <f t="shared" si="51"/>
        <v>20</v>
      </c>
      <c r="D68" s="106">
        <f t="shared" si="51"/>
        <v>25</v>
      </c>
      <c r="E68" s="107">
        <f t="shared" si="51"/>
        <v>20</v>
      </c>
      <c r="F68" s="106">
        <f t="shared" si="51"/>
        <v>2</v>
      </c>
      <c r="G68" s="108">
        <f t="shared" si="51"/>
        <v>0</v>
      </c>
      <c r="H68" s="140">
        <f t="shared" ref="H68:AG68" si="52">SUM(H63:H67)</f>
        <v>6</v>
      </c>
      <c r="I68" s="105">
        <f t="shared" si="52"/>
        <v>3</v>
      </c>
      <c r="J68" s="106">
        <f t="shared" si="52"/>
        <v>5</v>
      </c>
      <c r="K68" s="107">
        <f t="shared" si="52"/>
        <v>3</v>
      </c>
      <c r="L68" s="106">
        <f t="shared" si="52"/>
        <v>1</v>
      </c>
      <c r="M68" s="108">
        <f t="shared" si="52"/>
        <v>0</v>
      </c>
      <c r="N68" s="140">
        <f t="shared" si="52"/>
        <v>21</v>
      </c>
      <c r="O68" s="105">
        <f t="shared" si="52"/>
        <v>17</v>
      </c>
      <c r="P68" s="106">
        <f t="shared" si="52"/>
        <v>17</v>
      </c>
      <c r="Q68" s="107">
        <f t="shared" si="52"/>
        <v>17</v>
      </c>
      <c r="R68" s="106">
        <f t="shared" si="52"/>
        <v>4</v>
      </c>
      <c r="S68" s="108">
        <f t="shared" si="52"/>
        <v>0</v>
      </c>
      <c r="T68" s="140">
        <f t="shared" si="52"/>
        <v>20</v>
      </c>
      <c r="U68" s="105">
        <f t="shared" si="52"/>
        <v>17</v>
      </c>
      <c r="V68" s="106">
        <f t="shared" si="52"/>
        <v>17</v>
      </c>
      <c r="W68" s="107">
        <f t="shared" si="52"/>
        <v>17</v>
      </c>
      <c r="X68" s="106">
        <f t="shared" si="52"/>
        <v>3</v>
      </c>
      <c r="Y68" s="108">
        <f t="shared" si="52"/>
        <v>0</v>
      </c>
      <c r="Z68" s="140">
        <f t="shared" si="52"/>
        <v>1</v>
      </c>
      <c r="AA68" s="105">
        <f t="shared" si="52"/>
        <v>0</v>
      </c>
      <c r="AB68" s="106">
        <f t="shared" si="52"/>
        <v>0</v>
      </c>
      <c r="AC68" s="107">
        <f t="shared" si="52"/>
        <v>0</v>
      </c>
      <c r="AD68" s="106">
        <f t="shared" si="52"/>
        <v>1</v>
      </c>
      <c r="AE68" s="142">
        <f t="shared" si="52"/>
        <v>0</v>
      </c>
      <c r="AF68" s="213">
        <f t="shared" si="52"/>
        <v>0</v>
      </c>
      <c r="AG68" s="207">
        <f t="shared" si="52"/>
        <v>0</v>
      </c>
      <c r="AH68" s="141">
        <f>集計表1!B63/B68</f>
        <v>1744.5925925925926</v>
      </c>
      <c r="AI68" s="110">
        <f>集計表2!C63/集計表1!B63</f>
        <v>10.720384680706522</v>
      </c>
      <c r="AJ68" s="111">
        <f>集計表2!F63/集計表1!B63</f>
        <v>0.17333984375</v>
      </c>
      <c r="AK68" s="112">
        <f>集計表2!I63/集計表1!B63</f>
        <v>5.5528829823369561</v>
      </c>
      <c r="AL68" s="113">
        <f>集計表2!G63/集計表1!B63</f>
        <v>0.66633406929347827</v>
      </c>
      <c r="AM68" s="114">
        <f>集計表2!I63/集計表2!G63</f>
        <v>8.3334820148469113</v>
      </c>
    </row>
    <row r="69" spans="1:39" ht="21" customHeight="1" x14ac:dyDescent="0.15">
      <c r="A69" s="28" t="s">
        <v>144</v>
      </c>
      <c r="B69" s="227">
        <f t="shared" ref="B69:C72" si="53">H69+N69</f>
        <v>17</v>
      </c>
      <c r="C69" s="236">
        <f t="shared" si="53"/>
        <v>9</v>
      </c>
      <c r="D69" s="237">
        <f t="shared" ref="D69:E72" si="54">J69+T69</f>
        <v>15</v>
      </c>
      <c r="E69" s="238">
        <f t="shared" si="54"/>
        <v>8</v>
      </c>
      <c r="F69" s="227">
        <f t="shared" ref="F69:G72" si="55">L69+Z69</f>
        <v>2</v>
      </c>
      <c r="G69" s="239">
        <f t="shared" si="55"/>
        <v>1</v>
      </c>
      <c r="H69" s="227">
        <f t="shared" ref="H69:I72" si="56">J69+L69</f>
        <v>3</v>
      </c>
      <c r="I69" s="236">
        <f t="shared" si="56"/>
        <v>0</v>
      </c>
      <c r="J69" s="237">
        <v>2</v>
      </c>
      <c r="K69" s="238">
        <v>0</v>
      </c>
      <c r="L69" s="227">
        <v>1</v>
      </c>
      <c r="M69" s="239">
        <v>0</v>
      </c>
      <c r="N69" s="227">
        <f t="shared" ref="N69:S72" si="57">T69+Z69</f>
        <v>14</v>
      </c>
      <c r="O69" s="236">
        <f t="shared" si="57"/>
        <v>9</v>
      </c>
      <c r="P69" s="237">
        <f t="shared" si="57"/>
        <v>5</v>
      </c>
      <c r="Q69" s="238">
        <f t="shared" si="57"/>
        <v>3</v>
      </c>
      <c r="R69" s="227">
        <f t="shared" si="57"/>
        <v>9</v>
      </c>
      <c r="S69" s="239">
        <f t="shared" si="57"/>
        <v>6</v>
      </c>
      <c r="T69" s="227">
        <f t="shared" ref="T69:U72" si="58">V69+X69</f>
        <v>13</v>
      </c>
      <c r="U69" s="236">
        <f t="shared" si="58"/>
        <v>8</v>
      </c>
      <c r="V69" s="237">
        <v>5</v>
      </c>
      <c r="W69" s="238">
        <v>3</v>
      </c>
      <c r="X69" s="227">
        <v>8</v>
      </c>
      <c r="Y69" s="239">
        <v>5</v>
      </c>
      <c r="Z69" s="227">
        <f t="shared" ref="Z69:AA72" si="59">AB69+AD69</f>
        <v>1</v>
      </c>
      <c r="AA69" s="236">
        <f t="shared" si="59"/>
        <v>1</v>
      </c>
      <c r="AB69" s="237">
        <v>0</v>
      </c>
      <c r="AC69" s="238">
        <v>0</v>
      </c>
      <c r="AD69" s="227">
        <v>1</v>
      </c>
      <c r="AE69" s="240">
        <v>1</v>
      </c>
      <c r="AF69" s="241">
        <v>0</v>
      </c>
      <c r="AG69" s="242">
        <v>0</v>
      </c>
      <c r="AH69" s="143"/>
      <c r="AI69" s="144"/>
      <c r="AJ69" s="145"/>
      <c r="AK69" s="146"/>
      <c r="AL69" s="147"/>
      <c r="AM69" s="148"/>
    </row>
    <row r="70" spans="1:39" ht="21" customHeight="1" x14ac:dyDescent="0.15">
      <c r="A70" s="22" t="s">
        <v>131</v>
      </c>
      <c r="B70" s="10">
        <f t="shared" si="53"/>
        <v>8</v>
      </c>
      <c r="C70" s="96">
        <f t="shared" si="53"/>
        <v>1</v>
      </c>
      <c r="D70" s="97">
        <f t="shared" si="54"/>
        <v>6</v>
      </c>
      <c r="E70" s="98">
        <f t="shared" si="54"/>
        <v>1</v>
      </c>
      <c r="F70" s="97">
        <f t="shared" si="55"/>
        <v>2</v>
      </c>
      <c r="G70" s="99">
        <f t="shared" si="55"/>
        <v>0</v>
      </c>
      <c r="H70" s="10">
        <f t="shared" si="56"/>
        <v>1</v>
      </c>
      <c r="I70" s="96">
        <f t="shared" si="56"/>
        <v>0</v>
      </c>
      <c r="J70" s="97">
        <v>0</v>
      </c>
      <c r="K70" s="98">
        <v>0</v>
      </c>
      <c r="L70" s="97">
        <v>1</v>
      </c>
      <c r="M70" s="99">
        <v>0</v>
      </c>
      <c r="N70" s="10">
        <f t="shared" si="57"/>
        <v>7</v>
      </c>
      <c r="O70" s="96">
        <f t="shared" si="57"/>
        <v>1</v>
      </c>
      <c r="P70" s="97">
        <f t="shared" si="57"/>
        <v>2</v>
      </c>
      <c r="Q70" s="98">
        <f t="shared" si="57"/>
        <v>1</v>
      </c>
      <c r="R70" s="97">
        <f t="shared" si="57"/>
        <v>5</v>
      </c>
      <c r="S70" s="99">
        <f t="shared" si="57"/>
        <v>0</v>
      </c>
      <c r="T70" s="10">
        <f t="shared" si="58"/>
        <v>6</v>
      </c>
      <c r="U70" s="96">
        <f t="shared" si="58"/>
        <v>1</v>
      </c>
      <c r="V70" s="97">
        <v>2</v>
      </c>
      <c r="W70" s="98">
        <v>1</v>
      </c>
      <c r="X70" s="97">
        <v>4</v>
      </c>
      <c r="Y70" s="99">
        <v>0</v>
      </c>
      <c r="Z70" s="10">
        <f t="shared" si="59"/>
        <v>1</v>
      </c>
      <c r="AA70" s="96">
        <f t="shared" si="59"/>
        <v>0</v>
      </c>
      <c r="AB70" s="97">
        <v>0</v>
      </c>
      <c r="AC70" s="98">
        <v>0</v>
      </c>
      <c r="AD70" s="97">
        <v>1</v>
      </c>
      <c r="AE70" s="198">
        <v>0</v>
      </c>
      <c r="AF70" s="212">
        <v>0</v>
      </c>
      <c r="AG70" s="206">
        <v>0</v>
      </c>
      <c r="AH70" s="90"/>
      <c r="AI70" s="100"/>
      <c r="AJ70" s="101"/>
      <c r="AK70" s="102"/>
      <c r="AL70" s="139"/>
      <c r="AM70" s="104"/>
    </row>
    <row r="71" spans="1:39" ht="21" customHeight="1" x14ac:dyDescent="0.15">
      <c r="A71" s="22" t="s">
        <v>132</v>
      </c>
      <c r="B71" s="10">
        <f t="shared" si="53"/>
        <v>7</v>
      </c>
      <c r="C71" s="96">
        <f t="shared" si="53"/>
        <v>2</v>
      </c>
      <c r="D71" s="97">
        <f t="shared" si="54"/>
        <v>5</v>
      </c>
      <c r="E71" s="98">
        <f t="shared" si="54"/>
        <v>2</v>
      </c>
      <c r="F71" s="97">
        <f t="shared" si="55"/>
        <v>2</v>
      </c>
      <c r="G71" s="99">
        <f t="shared" si="55"/>
        <v>0</v>
      </c>
      <c r="H71" s="10">
        <f t="shared" si="56"/>
        <v>1</v>
      </c>
      <c r="I71" s="96">
        <f t="shared" si="56"/>
        <v>0</v>
      </c>
      <c r="J71" s="97">
        <v>0</v>
      </c>
      <c r="K71" s="98">
        <v>0</v>
      </c>
      <c r="L71" s="97">
        <v>1</v>
      </c>
      <c r="M71" s="99">
        <v>0</v>
      </c>
      <c r="N71" s="10">
        <f t="shared" si="57"/>
        <v>6</v>
      </c>
      <c r="O71" s="96">
        <f t="shared" si="57"/>
        <v>2</v>
      </c>
      <c r="P71" s="97">
        <f t="shared" si="57"/>
        <v>2</v>
      </c>
      <c r="Q71" s="98">
        <f t="shared" si="57"/>
        <v>2</v>
      </c>
      <c r="R71" s="97">
        <f t="shared" si="57"/>
        <v>4</v>
      </c>
      <c r="S71" s="99">
        <f t="shared" si="57"/>
        <v>0</v>
      </c>
      <c r="T71" s="10">
        <f t="shared" si="58"/>
        <v>5</v>
      </c>
      <c r="U71" s="96">
        <f t="shared" si="58"/>
        <v>2</v>
      </c>
      <c r="V71" s="97">
        <v>2</v>
      </c>
      <c r="W71" s="98">
        <v>2</v>
      </c>
      <c r="X71" s="97">
        <v>3</v>
      </c>
      <c r="Y71" s="99">
        <v>0</v>
      </c>
      <c r="Z71" s="10">
        <f t="shared" si="59"/>
        <v>1</v>
      </c>
      <c r="AA71" s="96">
        <f t="shared" si="59"/>
        <v>0</v>
      </c>
      <c r="AB71" s="97">
        <v>0</v>
      </c>
      <c r="AC71" s="98">
        <v>0</v>
      </c>
      <c r="AD71" s="97">
        <v>1</v>
      </c>
      <c r="AE71" s="198">
        <v>0</v>
      </c>
      <c r="AF71" s="212">
        <v>0</v>
      </c>
      <c r="AG71" s="206">
        <v>0</v>
      </c>
      <c r="AH71" s="90"/>
      <c r="AI71" s="100"/>
      <c r="AJ71" s="101"/>
      <c r="AK71" s="102"/>
      <c r="AL71" s="139"/>
      <c r="AM71" s="104"/>
    </row>
    <row r="72" spans="1:39" ht="21" customHeight="1" x14ac:dyDescent="0.15">
      <c r="A72" s="22" t="s">
        <v>136</v>
      </c>
      <c r="B72" s="10">
        <f t="shared" si="53"/>
        <v>6</v>
      </c>
      <c r="C72" s="96">
        <f t="shared" si="53"/>
        <v>2</v>
      </c>
      <c r="D72" s="97">
        <f t="shared" si="54"/>
        <v>5</v>
      </c>
      <c r="E72" s="98">
        <f t="shared" si="54"/>
        <v>2</v>
      </c>
      <c r="F72" s="97">
        <f t="shared" si="55"/>
        <v>1</v>
      </c>
      <c r="G72" s="99">
        <f t="shared" si="55"/>
        <v>0</v>
      </c>
      <c r="H72" s="10">
        <f t="shared" si="56"/>
        <v>1</v>
      </c>
      <c r="I72" s="96">
        <f t="shared" si="56"/>
        <v>0</v>
      </c>
      <c r="J72" s="97">
        <v>0</v>
      </c>
      <c r="K72" s="98">
        <v>0</v>
      </c>
      <c r="L72" s="97">
        <v>1</v>
      </c>
      <c r="M72" s="99">
        <v>0</v>
      </c>
      <c r="N72" s="10">
        <f t="shared" si="57"/>
        <v>5</v>
      </c>
      <c r="O72" s="96">
        <f t="shared" si="57"/>
        <v>2</v>
      </c>
      <c r="P72" s="97">
        <f t="shared" si="57"/>
        <v>2</v>
      </c>
      <c r="Q72" s="98">
        <f t="shared" si="57"/>
        <v>1</v>
      </c>
      <c r="R72" s="97">
        <f t="shared" si="57"/>
        <v>3</v>
      </c>
      <c r="S72" s="99">
        <f t="shared" si="57"/>
        <v>1</v>
      </c>
      <c r="T72" s="10">
        <f t="shared" si="58"/>
        <v>5</v>
      </c>
      <c r="U72" s="96">
        <f t="shared" si="58"/>
        <v>2</v>
      </c>
      <c r="V72" s="97">
        <v>2</v>
      </c>
      <c r="W72" s="98">
        <v>1</v>
      </c>
      <c r="X72" s="97">
        <v>3</v>
      </c>
      <c r="Y72" s="99">
        <v>1</v>
      </c>
      <c r="Z72" s="10">
        <f t="shared" si="59"/>
        <v>0</v>
      </c>
      <c r="AA72" s="96">
        <f t="shared" si="59"/>
        <v>0</v>
      </c>
      <c r="AB72" s="97">
        <v>0</v>
      </c>
      <c r="AC72" s="98">
        <v>0</v>
      </c>
      <c r="AD72" s="97">
        <v>0</v>
      </c>
      <c r="AE72" s="198">
        <v>0</v>
      </c>
      <c r="AF72" s="212">
        <v>0</v>
      </c>
      <c r="AG72" s="206">
        <v>0</v>
      </c>
      <c r="AH72" s="90"/>
      <c r="AI72" s="100"/>
      <c r="AJ72" s="101"/>
      <c r="AK72" s="102"/>
      <c r="AL72" s="139"/>
      <c r="AM72" s="104"/>
    </row>
    <row r="73" spans="1:39" ht="21" customHeight="1" x14ac:dyDescent="0.15">
      <c r="A73" s="3" t="s">
        <v>154</v>
      </c>
      <c r="B73" s="65">
        <f t="shared" ref="B73:AG73" si="60">SUM(B69:B72)</f>
        <v>38</v>
      </c>
      <c r="C73" s="87">
        <f t="shared" si="60"/>
        <v>14</v>
      </c>
      <c r="D73" s="88">
        <f t="shared" si="60"/>
        <v>31</v>
      </c>
      <c r="E73" s="117">
        <f t="shared" si="60"/>
        <v>13</v>
      </c>
      <c r="F73" s="88">
        <f t="shared" si="60"/>
        <v>7</v>
      </c>
      <c r="G73" s="118">
        <f t="shared" si="60"/>
        <v>1</v>
      </c>
      <c r="H73" s="65">
        <f t="shared" si="60"/>
        <v>6</v>
      </c>
      <c r="I73" s="87">
        <f t="shared" si="60"/>
        <v>0</v>
      </c>
      <c r="J73" s="88">
        <f t="shared" si="60"/>
        <v>2</v>
      </c>
      <c r="K73" s="117">
        <f t="shared" si="60"/>
        <v>0</v>
      </c>
      <c r="L73" s="88">
        <f t="shared" si="60"/>
        <v>4</v>
      </c>
      <c r="M73" s="118">
        <f t="shared" si="60"/>
        <v>0</v>
      </c>
      <c r="N73" s="65">
        <f t="shared" si="60"/>
        <v>32</v>
      </c>
      <c r="O73" s="87">
        <f t="shared" si="60"/>
        <v>14</v>
      </c>
      <c r="P73" s="88">
        <f t="shared" si="60"/>
        <v>11</v>
      </c>
      <c r="Q73" s="117">
        <f t="shared" si="60"/>
        <v>7</v>
      </c>
      <c r="R73" s="88">
        <f t="shared" si="60"/>
        <v>21</v>
      </c>
      <c r="S73" s="118">
        <f t="shared" si="60"/>
        <v>7</v>
      </c>
      <c r="T73" s="65">
        <f t="shared" si="60"/>
        <v>29</v>
      </c>
      <c r="U73" s="87">
        <f t="shared" si="60"/>
        <v>13</v>
      </c>
      <c r="V73" s="88">
        <f t="shared" si="60"/>
        <v>11</v>
      </c>
      <c r="W73" s="117">
        <f t="shared" si="60"/>
        <v>7</v>
      </c>
      <c r="X73" s="88">
        <f t="shared" si="60"/>
        <v>18</v>
      </c>
      <c r="Y73" s="118">
        <f t="shared" si="60"/>
        <v>6</v>
      </c>
      <c r="Z73" s="65">
        <f t="shared" si="60"/>
        <v>3</v>
      </c>
      <c r="AA73" s="87">
        <f t="shared" si="60"/>
        <v>1</v>
      </c>
      <c r="AB73" s="88">
        <f t="shared" si="60"/>
        <v>0</v>
      </c>
      <c r="AC73" s="117">
        <f t="shared" si="60"/>
        <v>0</v>
      </c>
      <c r="AD73" s="88">
        <f t="shared" si="60"/>
        <v>3</v>
      </c>
      <c r="AE73" s="89">
        <f t="shared" si="60"/>
        <v>1</v>
      </c>
      <c r="AF73" s="214">
        <f t="shared" si="60"/>
        <v>0</v>
      </c>
      <c r="AG73" s="205">
        <f t="shared" si="60"/>
        <v>0</v>
      </c>
      <c r="AH73" s="119">
        <f>集計表1!B68/B73</f>
        <v>2373.8421052631579</v>
      </c>
      <c r="AI73" s="91">
        <f>集計表2!C68/集計表1!B68</f>
        <v>4.5980644303039711</v>
      </c>
      <c r="AJ73" s="92">
        <f>集計表2!F68/集計表1!B68</f>
        <v>6.70687093984879E-2</v>
      </c>
      <c r="AK73" s="93">
        <f>集計表2!I68/集計表1!B68</f>
        <v>4.8497771766844782</v>
      </c>
      <c r="AL73" s="149">
        <f>集計表2!G68/集計表1!B68</f>
        <v>0.54937587300179591</v>
      </c>
      <c r="AM73" s="150">
        <f>集計表2!I68/集計表2!G68</f>
        <v>8.8277942571180663</v>
      </c>
    </row>
    <row r="74" spans="1:39" ht="21" customHeight="1" x14ac:dyDescent="0.15">
      <c r="A74" s="156" t="s">
        <v>4</v>
      </c>
      <c r="B74" s="65">
        <f>+B35+B41+B73+B51+B52+B55+B58+B61+B62+B68</f>
        <v>223</v>
      </c>
      <c r="C74" s="117">
        <f t="shared" ref="C74:AG74" si="61">+C35+C41+C73+C51+C52+C55+C58+C61+C62+C68</f>
        <v>111</v>
      </c>
      <c r="D74" s="88">
        <f t="shared" si="61"/>
        <v>202</v>
      </c>
      <c r="E74" s="117">
        <f t="shared" si="61"/>
        <v>109</v>
      </c>
      <c r="F74" s="88">
        <f t="shared" si="61"/>
        <v>21</v>
      </c>
      <c r="G74" s="151">
        <f t="shared" si="61"/>
        <v>2</v>
      </c>
      <c r="H74" s="65">
        <f t="shared" si="61"/>
        <v>73</v>
      </c>
      <c r="I74" s="117">
        <f t="shared" si="61"/>
        <v>40</v>
      </c>
      <c r="J74" s="88">
        <f t="shared" si="61"/>
        <v>62</v>
      </c>
      <c r="K74" s="117">
        <f t="shared" si="61"/>
        <v>39</v>
      </c>
      <c r="L74" s="88">
        <f t="shared" si="61"/>
        <v>11</v>
      </c>
      <c r="M74" s="151">
        <f t="shared" si="61"/>
        <v>1</v>
      </c>
      <c r="N74" s="65">
        <f t="shared" si="61"/>
        <v>150</v>
      </c>
      <c r="O74" s="117">
        <f t="shared" si="61"/>
        <v>71</v>
      </c>
      <c r="P74" s="88">
        <f t="shared" si="61"/>
        <v>75</v>
      </c>
      <c r="Q74" s="117">
        <f t="shared" si="61"/>
        <v>54</v>
      </c>
      <c r="R74" s="88">
        <f t="shared" si="61"/>
        <v>75</v>
      </c>
      <c r="S74" s="151">
        <f t="shared" si="61"/>
        <v>17</v>
      </c>
      <c r="T74" s="65">
        <f t="shared" si="61"/>
        <v>140</v>
      </c>
      <c r="U74" s="117">
        <f t="shared" si="61"/>
        <v>70</v>
      </c>
      <c r="V74" s="88">
        <f t="shared" si="61"/>
        <v>73</v>
      </c>
      <c r="W74" s="117">
        <f t="shared" si="61"/>
        <v>54</v>
      </c>
      <c r="X74" s="88">
        <f t="shared" si="61"/>
        <v>67</v>
      </c>
      <c r="Y74" s="151">
        <f t="shared" si="61"/>
        <v>16</v>
      </c>
      <c r="Z74" s="65">
        <f t="shared" si="61"/>
        <v>10</v>
      </c>
      <c r="AA74" s="117">
        <f t="shared" si="61"/>
        <v>1</v>
      </c>
      <c r="AB74" s="88">
        <f t="shared" si="61"/>
        <v>2</v>
      </c>
      <c r="AC74" s="117">
        <f t="shared" si="61"/>
        <v>0</v>
      </c>
      <c r="AD74" s="88">
        <f t="shared" si="61"/>
        <v>8</v>
      </c>
      <c r="AE74" s="89">
        <f t="shared" si="61"/>
        <v>1</v>
      </c>
      <c r="AF74" s="214">
        <f t="shared" si="61"/>
        <v>0</v>
      </c>
      <c r="AG74" s="208">
        <f t="shared" si="61"/>
        <v>177</v>
      </c>
      <c r="AH74" s="90">
        <f>集計表1!B69/B74</f>
        <v>4235.5515695067261</v>
      </c>
      <c r="AI74" s="100">
        <f>集計表2!C69/集計表1!B69</f>
        <v>4.2698638896888177</v>
      </c>
      <c r="AJ74" s="101">
        <f>集計表2!F69/集計表1!B69</f>
        <v>9.8438585198109538E-2</v>
      </c>
      <c r="AK74" s="102">
        <f>集計表2!I69/集計表1!B69</f>
        <v>4.4375412904646554</v>
      </c>
      <c r="AL74" s="152">
        <f>集計表2!G69/集計表1!B69</f>
        <v>0.40878512865685296</v>
      </c>
      <c r="AM74" s="116">
        <f>集計表2!I69/集計表2!G69</f>
        <v>10.855437195196176</v>
      </c>
    </row>
    <row r="75" spans="1:39" ht="21" customHeight="1" x14ac:dyDescent="0.15">
      <c r="A75" s="21" t="s">
        <v>5</v>
      </c>
      <c r="B75" s="243">
        <f t="shared" ref="B75:C78" si="62">H75+N75</f>
        <v>9</v>
      </c>
      <c r="C75" s="244">
        <f t="shared" si="62"/>
        <v>4</v>
      </c>
      <c r="D75" s="245">
        <f t="shared" ref="D75:E78" si="63">J75+T75</f>
        <v>9</v>
      </c>
      <c r="E75" s="246">
        <f t="shared" si="63"/>
        <v>4</v>
      </c>
      <c r="F75" s="97">
        <f t="shared" ref="F75:G78" si="64">L75+Z75</f>
        <v>0</v>
      </c>
      <c r="G75" s="99">
        <f t="shared" si="64"/>
        <v>0</v>
      </c>
      <c r="H75" s="243">
        <f t="shared" ref="H75:I78" si="65">J75+L75</f>
        <v>3</v>
      </c>
      <c r="I75" s="244">
        <f t="shared" si="65"/>
        <v>0</v>
      </c>
      <c r="J75" s="245">
        <v>3</v>
      </c>
      <c r="K75" s="246">
        <v>0</v>
      </c>
      <c r="L75" s="97">
        <v>0</v>
      </c>
      <c r="M75" s="99">
        <v>0</v>
      </c>
      <c r="N75" s="243">
        <f t="shared" ref="N75:S78" si="66">T75+Z75</f>
        <v>6</v>
      </c>
      <c r="O75" s="244">
        <f t="shared" si="66"/>
        <v>4</v>
      </c>
      <c r="P75" s="245">
        <f t="shared" si="66"/>
        <v>6</v>
      </c>
      <c r="Q75" s="246">
        <f t="shared" si="66"/>
        <v>4</v>
      </c>
      <c r="R75" s="97">
        <f t="shared" si="66"/>
        <v>0</v>
      </c>
      <c r="S75" s="99">
        <f t="shared" si="66"/>
        <v>0</v>
      </c>
      <c r="T75" s="243">
        <f t="shared" ref="T75:U78" si="67">V75+X75</f>
        <v>6</v>
      </c>
      <c r="U75" s="244">
        <f t="shared" si="67"/>
        <v>4</v>
      </c>
      <c r="V75" s="245">
        <v>6</v>
      </c>
      <c r="W75" s="246">
        <v>4</v>
      </c>
      <c r="X75" s="97">
        <v>0</v>
      </c>
      <c r="Y75" s="99">
        <v>0</v>
      </c>
      <c r="Z75" s="243">
        <f t="shared" ref="Z75:AA78" si="68">AB75+AD75</f>
        <v>0</v>
      </c>
      <c r="AA75" s="244">
        <f t="shared" si="68"/>
        <v>0</v>
      </c>
      <c r="AB75" s="245">
        <v>0</v>
      </c>
      <c r="AC75" s="246">
        <v>0</v>
      </c>
      <c r="AD75" s="97">
        <v>0</v>
      </c>
      <c r="AE75" s="198">
        <v>0</v>
      </c>
      <c r="AF75" s="212">
        <v>0</v>
      </c>
      <c r="AG75" s="206">
        <v>0</v>
      </c>
      <c r="AH75" s="74">
        <f>集計表1!B70/B75</f>
        <v>2113.5555555555557</v>
      </c>
      <c r="AI75" s="75">
        <f>集計表2!C70/集計表1!B70</f>
        <v>4.6975081484596783</v>
      </c>
      <c r="AJ75" s="76">
        <f>集計表2!F70/集計表1!B70</f>
        <v>7.9329197771002002E-2</v>
      </c>
      <c r="AK75" s="77">
        <f>集計表2!I70/集計表1!B70</f>
        <v>3.6798969614131005</v>
      </c>
      <c r="AL75" s="78">
        <f>集計表2!G70/集計表1!B70</f>
        <v>0.48133739880138787</v>
      </c>
      <c r="AM75" s="79">
        <f>集計表2!I70/集計表2!G70</f>
        <v>7.6451507208387941</v>
      </c>
    </row>
    <row r="76" spans="1:39" ht="21" customHeight="1" x14ac:dyDescent="0.15">
      <c r="A76" s="22" t="s">
        <v>6</v>
      </c>
      <c r="B76" s="10">
        <f t="shared" si="62"/>
        <v>10</v>
      </c>
      <c r="C76" s="98">
        <f t="shared" si="62"/>
        <v>3</v>
      </c>
      <c r="D76" s="10">
        <f t="shared" si="63"/>
        <v>9</v>
      </c>
      <c r="E76" s="96">
        <f t="shared" si="63"/>
        <v>3</v>
      </c>
      <c r="F76" s="97">
        <f t="shared" si="64"/>
        <v>1</v>
      </c>
      <c r="G76" s="99">
        <f t="shared" si="64"/>
        <v>0</v>
      </c>
      <c r="H76" s="10">
        <f t="shared" si="65"/>
        <v>2</v>
      </c>
      <c r="I76" s="98">
        <f t="shared" si="65"/>
        <v>0</v>
      </c>
      <c r="J76" s="10">
        <v>1</v>
      </c>
      <c r="K76" s="96">
        <v>0</v>
      </c>
      <c r="L76" s="97">
        <v>1</v>
      </c>
      <c r="M76" s="99">
        <v>0</v>
      </c>
      <c r="N76" s="10">
        <f t="shared" si="66"/>
        <v>8</v>
      </c>
      <c r="O76" s="98">
        <f t="shared" si="66"/>
        <v>3</v>
      </c>
      <c r="P76" s="10">
        <f t="shared" si="66"/>
        <v>3</v>
      </c>
      <c r="Q76" s="96">
        <f t="shared" si="66"/>
        <v>1</v>
      </c>
      <c r="R76" s="97">
        <f t="shared" si="66"/>
        <v>5</v>
      </c>
      <c r="S76" s="99">
        <f t="shared" si="66"/>
        <v>2</v>
      </c>
      <c r="T76" s="10">
        <f t="shared" si="67"/>
        <v>8</v>
      </c>
      <c r="U76" s="98">
        <f t="shared" si="67"/>
        <v>3</v>
      </c>
      <c r="V76" s="10">
        <v>3</v>
      </c>
      <c r="W76" s="96">
        <v>1</v>
      </c>
      <c r="X76" s="97">
        <v>5</v>
      </c>
      <c r="Y76" s="99">
        <v>2</v>
      </c>
      <c r="Z76" s="10">
        <f t="shared" si="68"/>
        <v>0</v>
      </c>
      <c r="AA76" s="98">
        <f t="shared" si="68"/>
        <v>0</v>
      </c>
      <c r="AB76" s="10">
        <v>0</v>
      </c>
      <c r="AC76" s="96">
        <v>0</v>
      </c>
      <c r="AD76" s="97">
        <v>0</v>
      </c>
      <c r="AE76" s="198">
        <v>0</v>
      </c>
      <c r="AF76" s="212">
        <v>0</v>
      </c>
      <c r="AG76" s="206">
        <v>0</v>
      </c>
      <c r="AH76" s="90">
        <f>集計表1!B71/B76</f>
        <v>2448.9</v>
      </c>
      <c r="AI76" s="100">
        <f>集計表2!C71/集計表1!B71</f>
        <v>4.9087753685328108</v>
      </c>
      <c r="AJ76" s="101">
        <f>集計表2!F71/集計表1!B71</f>
        <v>9.9514067540528398E-2</v>
      </c>
      <c r="AK76" s="102">
        <f>集計表2!I71/集計表1!B71</f>
        <v>4.8360488382539097</v>
      </c>
      <c r="AL76" s="152">
        <f>集計表2!G71/集計表1!B71</f>
        <v>0.76520070235615989</v>
      </c>
      <c r="AM76" s="116">
        <f>集計表2!I71/集計表2!G71</f>
        <v>6.3199743849725172</v>
      </c>
    </row>
    <row r="77" spans="1:39" ht="21" customHeight="1" x14ac:dyDescent="0.15">
      <c r="A77" s="22" t="s">
        <v>7</v>
      </c>
      <c r="B77" s="10">
        <f t="shared" si="62"/>
        <v>7</v>
      </c>
      <c r="C77" s="96">
        <f t="shared" si="62"/>
        <v>4</v>
      </c>
      <c r="D77" s="97">
        <f t="shared" si="63"/>
        <v>6</v>
      </c>
      <c r="E77" s="98">
        <f t="shared" si="63"/>
        <v>4</v>
      </c>
      <c r="F77" s="97">
        <f t="shared" si="64"/>
        <v>1</v>
      </c>
      <c r="G77" s="99">
        <f t="shared" si="64"/>
        <v>0</v>
      </c>
      <c r="H77" s="10">
        <f t="shared" si="65"/>
        <v>4</v>
      </c>
      <c r="I77" s="96">
        <f t="shared" si="65"/>
        <v>3</v>
      </c>
      <c r="J77" s="97">
        <v>3</v>
      </c>
      <c r="K77" s="98">
        <v>3</v>
      </c>
      <c r="L77" s="97">
        <v>1</v>
      </c>
      <c r="M77" s="99">
        <v>0</v>
      </c>
      <c r="N77" s="10">
        <f t="shared" si="66"/>
        <v>3</v>
      </c>
      <c r="O77" s="96">
        <f t="shared" si="66"/>
        <v>1</v>
      </c>
      <c r="P77" s="97">
        <f t="shared" si="66"/>
        <v>3</v>
      </c>
      <c r="Q77" s="98">
        <f t="shared" si="66"/>
        <v>1</v>
      </c>
      <c r="R77" s="97">
        <f t="shared" si="66"/>
        <v>0</v>
      </c>
      <c r="S77" s="99">
        <f t="shared" si="66"/>
        <v>0</v>
      </c>
      <c r="T77" s="10">
        <f t="shared" si="67"/>
        <v>3</v>
      </c>
      <c r="U77" s="96">
        <f t="shared" si="67"/>
        <v>1</v>
      </c>
      <c r="V77" s="97">
        <v>3</v>
      </c>
      <c r="W77" s="98">
        <v>1</v>
      </c>
      <c r="X77" s="97">
        <v>0</v>
      </c>
      <c r="Y77" s="99">
        <v>0</v>
      </c>
      <c r="Z77" s="10">
        <f t="shared" si="68"/>
        <v>0</v>
      </c>
      <c r="AA77" s="96">
        <f t="shared" si="68"/>
        <v>0</v>
      </c>
      <c r="AB77" s="97">
        <v>0</v>
      </c>
      <c r="AC77" s="98">
        <v>0</v>
      </c>
      <c r="AD77" s="97">
        <v>0</v>
      </c>
      <c r="AE77" s="198">
        <v>0</v>
      </c>
      <c r="AF77" s="212">
        <v>0</v>
      </c>
      <c r="AG77" s="206">
        <v>0</v>
      </c>
      <c r="AH77" s="90">
        <f>集計表1!B72/B77</f>
        <v>3334.4285714285716</v>
      </c>
      <c r="AI77" s="100">
        <f>集計表2!C72/集計表1!B72</f>
        <v>5.1763420590377445</v>
      </c>
      <c r="AJ77" s="101">
        <f>集計表2!F72/集計表1!B72</f>
        <v>0.15886208817102951</v>
      </c>
      <c r="AK77" s="102">
        <f>集計表2!I72/集計表1!B72</f>
        <v>3.0412578724133499</v>
      </c>
      <c r="AL77" s="152">
        <f>集計表2!G72/集計表1!B72</f>
        <v>0.8536909301229596</v>
      </c>
      <c r="AM77" s="116">
        <f>集計表2!I72/集計表2!G72</f>
        <v>3.5624811803673593</v>
      </c>
    </row>
    <row r="78" spans="1:39" ht="21" customHeight="1" x14ac:dyDescent="0.15">
      <c r="A78" s="23" t="s">
        <v>8</v>
      </c>
      <c r="B78" s="53">
        <f t="shared" si="62"/>
        <v>4</v>
      </c>
      <c r="C78" s="87">
        <f t="shared" si="62"/>
        <v>3</v>
      </c>
      <c r="D78" s="88">
        <f t="shared" si="63"/>
        <v>3</v>
      </c>
      <c r="E78" s="117">
        <f t="shared" si="63"/>
        <v>3</v>
      </c>
      <c r="F78" s="97">
        <f t="shared" si="64"/>
        <v>1</v>
      </c>
      <c r="G78" s="99">
        <f t="shared" si="64"/>
        <v>0</v>
      </c>
      <c r="H78" s="53">
        <f t="shared" si="65"/>
        <v>3</v>
      </c>
      <c r="I78" s="87">
        <f t="shared" si="65"/>
        <v>2</v>
      </c>
      <c r="J78" s="88">
        <v>2</v>
      </c>
      <c r="K78" s="117">
        <v>2</v>
      </c>
      <c r="L78" s="97">
        <v>1</v>
      </c>
      <c r="M78" s="99">
        <v>0</v>
      </c>
      <c r="N78" s="53">
        <f t="shared" si="66"/>
        <v>1</v>
      </c>
      <c r="O78" s="87">
        <f t="shared" si="66"/>
        <v>1</v>
      </c>
      <c r="P78" s="88">
        <f t="shared" si="66"/>
        <v>1</v>
      </c>
      <c r="Q78" s="117">
        <f t="shared" si="66"/>
        <v>1</v>
      </c>
      <c r="R78" s="97">
        <f t="shared" si="66"/>
        <v>0</v>
      </c>
      <c r="S78" s="99">
        <f t="shared" si="66"/>
        <v>0</v>
      </c>
      <c r="T78" s="53">
        <f t="shared" si="67"/>
        <v>1</v>
      </c>
      <c r="U78" s="87">
        <f t="shared" si="67"/>
        <v>1</v>
      </c>
      <c r="V78" s="88">
        <v>1</v>
      </c>
      <c r="W78" s="117">
        <v>1</v>
      </c>
      <c r="X78" s="97">
        <v>0</v>
      </c>
      <c r="Y78" s="99">
        <v>0</v>
      </c>
      <c r="Z78" s="53">
        <f t="shared" si="68"/>
        <v>0</v>
      </c>
      <c r="AA78" s="87">
        <f t="shared" si="68"/>
        <v>0</v>
      </c>
      <c r="AB78" s="88">
        <v>0</v>
      </c>
      <c r="AC78" s="117">
        <v>0</v>
      </c>
      <c r="AD78" s="97">
        <v>0</v>
      </c>
      <c r="AE78" s="198">
        <v>0</v>
      </c>
      <c r="AF78" s="212">
        <v>0</v>
      </c>
      <c r="AG78" s="206">
        <v>4</v>
      </c>
      <c r="AH78" s="90">
        <f>集計表1!B73/B78</f>
        <v>2712.5</v>
      </c>
      <c r="AI78" s="100">
        <f>集計表2!C73/集計表1!B73</f>
        <v>11.783778801843319</v>
      </c>
      <c r="AJ78" s="101">
        <f>集計表2!F73/集計表1!B73</f>
        <v>0.18064516129032257</v>
      </c>
      <c r="AK78" s="102">
        <f>集計表2!I73/集計表1!B73</f>
        <v>5.3106912442396315</v>
      </c>
      <c r="AL78" s="152">
        <f>集計表2!G73/集計表1!B73</f>
        <v>0.664331797235023</v>
      </c>
      <c r="AM78" s="116">
        <f>集計表2!I73/集計表2!G73</f>
        <v>7.9940344062153166</v>
      </c>
    </row>
    <row r="79" spans="1:39" ht="21" customHeight="1" x14ac:dyDescent="0.15">
      <c r="A79" s="156" t="s">
        <v>9</v>
      </c>
      <c r="B79" s="58">
        <f t="shared" ref="B79:G79" si="69">SUM(B75:B78)</f>
        <v>30</v>
      </c>
      <c r="C79" s="66">
        <f t="shared" si="69"/>
        <v>14</v>
      </c>
      <c r="D79" s="67">
        <f t="shared" si="69"/>
        <v>27</v>
      </c>
      <c r="E79" s="68">
        <f t="shared" si="69"/>
        <v>14</v>
      </c>
      <c r="F79" s="72">
        <f t="shared" si="69"/>
        <v>3</v>
      </c>
      <c r="G79" s="73">
        <f t="shared" si="69"/>
        <v>0</v>
      </c>
      <c r="H79" s="58">
        <f t="shared" ref="H79:AE79" si="70">SUM(H75:H78)</f>
        <v>12</v>
      </c>
      <c r="I79" s="66">
        <f t="shared" si="70"/>
        <v>5</v>
      </c>
      <c r="J79" s="67">
        <f t="shared" si="70"/>
        <v>9</v>
      </c>
      <c r="K79" s="68">
        <f t="shared" si="70"/>
        <v>5</v>
      </c>
      <c r="L79" s="72">
        <f t="shared" si="70"/>
        <v>3</v>
      </c>
      <c r="M79" s="73">
        <f t="shared" si="70"/>
        <v>0</v>
      </c>
      <c r="N79" s="58">
        <f t="shared" si="70"/>
        <v>18</v>
      </c>
      <c r="O79" s="66">
        <f t="shared" si="70"/>
        <v>9</v>
      </c>
      <c r="P79" s="67">
        <f t="shared" si="70"/>
        <v>13</v>
      </c>
      <c r="Q79" s="68">
        <f t="shared" si="70"/>
        <v>7</v>
      </c>
      <c r="R79" s="72">
        <f t="shared" si="70"/>
        <v>5</v>
      </c>
      <c r="S79" s="73">
        <f t="shared" si="70"/>
        <v>2</v>
      </c>
      <c r="T79" s="58">
        <f t="shared" si="70"/>
        <v>18</v>
      </c>
      <c r="U79" s="66">
        <f t="shared" si="70"/>
        <v>9</v>
      </c>
      <c r="V79" s="67">
        <f t="shared" si="70"/>
        <v>13</v>
      </c>
      <c r="W79" s="68">
        <f t="shared" si="70"/>
        <v>7</v>
      </c>
      <c r="X79" s="72">
        <f t="shared" si="70"/>
        <v>5</v>
      </c>
      <c r="Y79" s="73">
        <f t="shared" si="70"/>
        <v>2</v>
      </c>
      <c r="Z79" s="58">
        <f t="shared" si="70"/>
        <v>0</v>
      </c>
      <c r="AA79" s="66">
        <f t="shared" si="70"/>
        <v>0</v>
      </c>
      <c r="AB79" s="67">
        <f t="shared" si="70"/>
        <v>0</v>
      </c>
      <c r="AC79" s="68">
        <f t="shared" si="70"/>
        <v>0</v>
      </c>
      <c r="AD79" s="72">
        <f t="shared" si="70"/>
        <v>0</v>
      </c>
      <c r="AE79" s="80">
        <f t="shared" si="70"/>
        <v>0</v>
      </c>
      <c r="AF79" s="215">
        <f>SUM(AF75:AF78)</f>
        <v>0</v>
      </c>
      <c r="AG79" s="209">
        <f>SUM(AG75:AG78)</f>
        <v>4</v>
      </c>
      <c r="AH79" s="74">
        <f>集計表1!B74/B79</f>
        <v>2590.0666666666666</v>
      </c>
      <c r="AI79" s="75">
        <f>集計表2!C74/集計表1!B74</f>
        <v>5.897428637615505</v>
      </c>
      <c r="AJ79" s="76">
        <f>集計表2!F74/集計表1!B74</f>
        <v>0.12372911894159738</v>
      </c>
      <c r="AK79" s="77">
        <f>集計表2!I74/集計表1!B74</f>
        <v>4.080152377030192</v>
      </c>
      <c r="AL79" s="78">
        <f>集計表2!G74/集計表1!B74</f>
        <v>0.70820570899075952</v>
      </c>
      <c r="AM79" s="79">
        <f>集計表2!I74/集計表2!G74</f>
        <v>5.7612531574260846</v>
      </c>
    </row>
    <row r="80" spans="1:39" ht="21" customHeight="1" x14ac:dyDescent="0.15">
      <c r="A80" s="19" t="s">
        <v>10</v>
      </c>
      <c r="B80" s="58">
        <f t="shared" ref="B80:G80" si="71">B74+B79</f>
        <v>253</v>
      </c>
      <c r="C80" s="68">
        <f t="shared" si="71"/>
        <v>125</v>
      </c>
      <c r="D80" s="72">
        <f t="shared" si="71"/>
        <v>229</v>
      </c>
      <c r="E80" s="68">
        <f t="shared" si="71"/>
        <v>123</v>
      </c>
      <c r="F80" s="72">
        <f t="shared" si="71"/>
        <v>24</v>
      </c>
      <c r="G80" s="80">
        <f t="shared" si="71"/>
        <v>2</v>
      </c>
      <c r="H80" s="58">
        <f t="shared" ref="H80:AE80" si="72">H74+H79</f>
        <v>85</v>
      </c>
      <c r="I80" s="68">
        <f t="shared" si="72"/>
        <v>45</v>
      </c>
      <c r="J80" s="72">
        <f t="shared" si="72"/>
        <v>71</v>
      </c>
      <c r="K80" s="68">
        <f t="shared" si="72"/>
        <v>44</v>
      </c>
      <c r="L80" s="72">
        <f t="shared" si="72"/>
        <v>14</v>
      </c>
      <c r="M80" s="80">
        <f t="shared" si="72"/>
        <v>1</v>
      </c>
      <c r="N80" s="58">
        <f t="shared" si="72"/>
        <v>168</v>
      </c>
      <c r="O80" s="68">
        <f t="shared" si="72"/>
        <v>80</v>
      </c>
      <c r="P80" s="72">
        <f t="shared" si="72"/>
        <v>88</v>
      </c>
      <c r="Q80" s="68">
        <f t="shared" si="72"/>
        <v>61</v>
      </c>
      <c r="R80" s="72">
        <f t="shared" si="72"/>
        <v>80</v>
      </c>
      <c r="S80" s="80">
        <f t="shared" si="72"/>
        <v>19</v>
      </c>
      <c r="T80" s="58">
        <f t="shared" si="72"/>
        <v>158</v>
      </c>
      <c r="U80" s="68">
        <f t="shared" si="72"/>
        <v>79</v>
      </c>
      <c r="V80" s="72">
        <f t="shared" si="72"/>
        <v>86</v>
      </c>
      <c r="W80" s="68">
        <f t="shared" si="72"/>
        <v>61</v>
      </c>
      <c r="X80" s="72">
        <f t="shared" si="72"/>
        <v>72</v>
      </c>
      <c r="Y80" s="80">
        <f t="shared" si="72"/>
        <v>18</v>
      </c>
      <c r="Z80" s="58">
        <f t="shared" si="72"/>
        <v>10</v>
      </c>
      <c r="AA80" s="68">
        <f t="shared" si="72"/>
        <v>1</v>
      </c>
      <c r="AB80" s="72">
        <f t="shared" si="72"/>
        <v>2</v>
      </c>
      <c r="AC80" s="68">
        <f t="shared" si="72"/>
        <v>0</v>
      </c>
      <c r="AD80" s="72">
        <f t="shared" si="72"/>
        <v>8</v>
      </c>
      <c r="AE80" s="80">
        <f t="shared" si="72"/>
        <v>1</v>
      </c>
      <c r="AF80" s="215">
        <f>AF74+AF79</f>
        <v>0</v>
      </c>
      <c r="AG80" s="210">
        <f>AG74+AG79</f>
        <v>181</v>
      </c>
      <c r="AH80" s="74">
        <f>集計表1!B75/B80</f>
        <v>4040.4347826086955</v>
      </c>
      <c r="AI80" s="75">
        <f>集計表2!C75/集計表1!B75</f>
        <v>4.3935787445095524</v>
      </c>
      <c r="AJ80" s="76">
        <f>集計表2!F75/集計表1!B75</f>
        <v>0.10036097551431673</v>
      </c>
      <c r="AK80" s="77">
        <f>集計表2!I75/集計表1!B75</f>
        <v>4.4103753558396841</v>
      </c>
      <c r="AL80" s="78">
        <f>集計表2!G75/集計表1!B75</f>
        <v>0.43154475998552183</v>
      </c>
      <c r="AM80" s="79">
        <f>集計表2!I75/集計表2!G75</f>
        <v>10.219971981556792</v>
      </c>
    </row>
    <row r="81" spans="1:39" ht="21" customHeight="1" x14ac:dyDescent="0.15">
      <c r="A81" s="29" t="s">
        <v>11</v>
      </c>
      <c r="B81" s="67">
        <f>H81+N81</f>
        <v>6</v>
      </c>
      <c r="C81" s="68">
        <f>I81+O81</f>
        <v>3</v>
      </c>
      <c r="D81" s="72">
        <f>J81+T81</f>
        <v>6</v>
      </c>
      <c r="E81" s="66">
        <f>K81+U81</f>
        <v>3</v>
      </c>
      <c r="F81" s="72">
        <f>L81+Z81</f>
        <v>0</v>
      </c>
      <c r="G81" s="331">
        <f>M81+AA81</f>
        <v>0</v>
      </c>
      <c r="H81" s="67">
        <f>J81+L81</f>
        <v>2</v>
      </c>
      <c r="I81" s="68">
        <f>K81+M81</f>
        <v>1</v>
      </c>
      <c r="J81" s="72">
        <v>2</v>
      </c>
      <c r="K81" s="66">
        <v>1</v>
      </c>
      <c r="L81" s="72">
        <v>0</v>
      </c>
      <c r="M81" s="331">
        <v>0</v>
      </c>
      <c r="N81" s="67">
        <f t="shared" ref="N81:S81" si="73">T81+Z81</f>
        <v>4</v>
      </c>
      <c r="O81" s="68">
        <f t="shared" si="73"/>
        <v>2</v>
      </c>
      <c r="P81" s="72">
        <f t="shared" si="73"/>
        <v>2</v>
      </c>
      <c r="Q81" s="66">
        <f t="shared" si="73"/>
        <v>2</v>
      </c>
      <c r="R81" s="72">
        <f t="shared" si="73"/>
        <v>2</v>
      </c>
      <c r="S81" s="331">
        <f t="shared" si="73"/>
        <v>0</v>
      </c>
      <c r="T81" s="67">
        <f>V81+X81</f>
        <v>4</v>
      </c>
      <c r="U81" s="68">
        <f>W81+Y81</f>
        <v>2</v>
      </c>
      <c r="V81" s="72">
        <v>2</v>
      </c>
      <c r="W81" s="66">
        <v>2</v>
      </c>
      <c r="X81" s="72">
        <v>2</v>
      </c>
      <c r="Y81" s="331">
        <v>0</v>
      </c>
      <c r="Z81" s="67">
        <f>AB81+AD81</f>
        <v>0</v>
      </c>
      <c r="AA81" s="68">
        <f>AC81+AE81</f>
        <v>0</v>
      </c>
      <c r="AB81" s="72">
        <v>0</v>
      </c>
      <c r="AC81" s="66">
        <v>0</v>
      </c>
      <c r="AD81" s="72">
        <v>0</v>
      </c>
      <c r="AE81" s="80">
        <v>0</v>
      </c>
      <c r="AF81" s="215">
        <v>0</v>
      </c>
      <c r="AG81" s="283">
        <v>0</v>
      </c>
      <c r="AH81" s="81">
        <f>集計表1!B76/B81</f>
        <v>529.83333333333337</v>
      </c>
      <c r="AI81" s="82">
        <f>集計表2!C76/集計表1!B76</f>
        <v>29.763133060710917</v>
      </c>
      <c r="AJ81" s="83">
        <f>集計表2!F76/集計表1!B76</f>
        <v>0.81535073922617174</v>
      </c>
      <c r="AK81" s="84">
        <f>集計表2!I76/集計表1!B76</f>
        <v>22.303240012582574</v>
      </c>
      <c r="AL81" s="85">
        <f>集計表2!G76/集計表1!B76</f>
        <v>3.3334381881094686</v>
      </c>
      <c r="AM81" s="86">
        <f>集計表2!I76/集計表2!G76</f>
        <v>6.6907615362838539</v>
      </c>
    </row>
    <row r="82" spans="1:39" ht="21" customHeight="1" x14ac:dyDescent="0.15">
      <c r="A82" s="156" t="s">
        <v>12</v>
      </c>
      <c r="B82" s="65">
        <f t="shared" ref="B82:G82" si="74">B80+B81</f>
        <v>259</v>
      </c>
      <c r="C82" s="87">
        <f t="shared" si="74"/>
        <v>128</v>
      </c>
      <c r="D82" s="88">
        <f t="shared" si="74"/>
        <v>235</v>
      </c>
      <c r="E82" s="87">
        <f t="shared" si="74"/>
        <v>126</v>
      </c>
      <c r="F82" s="88">
        <f t="shared" si="74"/>
        <v>24</v>
      </c>
      <c r="G82" s="89">
        <f t="shared" si="74"/>
        <v>2</v>
      </c>
      <c r="H82" s="65">
        <f t="shared" ref="H82:AE82" si="75">H80+H81</f>
        <v>87</v>
      </c>
      <c r="I82" s="87">
        <f t="shared" si="75"/>
        <v>46</v>
      </c>
      <c r="J82" s="88">
        <f t="shared" si="75"/>
        <v>73</v>
      </c>
      <c r="K82" s="87">
        <f t="shared" si="75"/>
        <v>45</v>
      </c>
      <c r="L82" s="88">
        <f t="shared" si="75"/>
        <v>14</v>
      </c>
      <c r="M82" s="89">
        <f t="shared" si="75"/>
        <v>1</v>
      </c>
      <c r="N82" s="65">
        <f t="shared" si="75"/>
        <v>172</v>
      </c>
      <c r="O82" s="87">
        <f t="shared" si="75"/>
        <v>82</v>
      </c>
      <c r="P82" s="88">
        <f t="shared" si="75"/>
        <v>90</v>
      </c>
      <c r="Q82" s="87">
        <f t="shared" si="75"/>
        <v>63</v>
      </c>
      <c r="R82" s="88">
        <f t="shared" si="75"/>
        <v>82</v>
      </c>
      <c r="S82" s="89">
        <f t="shared" si="75"/>
        <v>19</v>
      </c>
      <c r="T82" s="65">
        <f t="shared" si="75"/>
        <v>162</v>
      </c>
      <c r="U82" s="87">
        <f t="shared" si="75"/>
        <v>81</v>
      </c>
      <c r="V82" s="88">
        <f t="shared" si="75"/>
        <v>88</v>
      </c>
      <c r="W82" s="87">
        <f t="shared" si="75"/>
        <v>63</v>
      </c>
      <c r="X82" s="88">
        <f t="shared" si="75"/>
        <v>74</v>
      </c>
      <c r="Y82" s="89">
        <f t="shared" si="75"/>
        <v>18</v>
      </c>
      <c r="Z82" s="65">
        <f t="shared" si="75"/>
        <v>10</v>
      </c>
      <c r="AA82" s="87">
        <f t="shared" si="75"/>
        <v>1</v>
      </c>
      <c r="AB82" s="88">
        <f t="shared" si="75"/>
        <v>2</v>
      </c>
      <c r="AC82" s="87">
        <f t="shared" si="75"/>
        <v>0</v>
      </c>
      <c r="AD82" s="88">
        <f t="shared" si="75"/>
        <v>8</v>
      </c>
      <c r="AE82" s="89">
        <f t="shared" si="75"/>
        <v>1</v>
      </c>
      <c r="AF82" s="214">
        <f>AF80+AF81</f>
        <v>0</v>
      </c>
      <c r="AG82" s="211">
        <f>AG80+AG81</f>
        <v>181</v>
      </c>
      <c r="AH82" s="90">
        <f>集計表1!B77/B82</f>
        <v>3959.1081081081079</v>
      </c>
      <c r="AI82" s="91">
        <f>集計表2!C77/集計表1!B77</f>
        <v>4.4722301052555613</v>
      </c>
      <c r="AJ82" s="92">
        <f>集計表2!F77/集計表1!B77</f>
        <v>0.10257760561883111</v>
      </c>
      <c r="AK82" s="93">
        <f>集計表2!I77/集計表1!B77</f>
        <v>4.4658472863023437</v>
      </c>
      <c r="AL82" s="94">
        <f>集計表2!G77/集計表1!B77</f>
        <v>0.44054128645252771</v>
      </c>
      <c r="AM82" s="95">
        <f>集計表2!I77/集計表2!G77</f>
        <v>10.137182197527311</v>
      </c>
    </row>
    <row r="83" spans="1:39" ht="21" customHeight="1" x14ac:dyDescent="0.15">
      <c r="A83" s="19" t="s">
        <v>13</v>
      </c>
      <c r="B83" s="58">
        <f t="shared" ref="B83:AG83" si="76">B82+B9</f>
        <v>295</v>
      </c>
      <c r="C83" s="68">
        <f t="shared" si="76"/>
        <v>152</v>
      </c>
      <c r="D83" s="72">
        <f t="shared" si="76"/>
        <v>271</v>
      </c>
      <c r="E83" s="68">
        <f t="shared" si="76"/>
        <v>150</v>
      </c>
      <c r="F83" s="72">
        <f t="shared" si="76"/>
        <v>24</v>
      </c>
      <c r="G83" s="80">
        <f t="shared" si="76"/>
        <v>2</v>
      </c>
      <c r="H83" s="58">
        <f t="shared" si="76"/>
        <v>109</v>
      </c>
      <c r="I83" s="68">
        <f t="shared" si="76"/>
        <v>62</v>
      </c>
      <c r="J83" s="72">
        <f t="shared" si="76"/>
        <v>95</v>
      </c>
      <c r="K83" s="68">
        <f t="shared" si="76"/>
        <v>61</v>
      </c>
      <c r="L83" s="72">
        <f t="shared" si="76"/>
        <v>14</v>
      </c>
      <c r="M83" s="80">
        <f t="shared" si="76"/>
        <v>1</v>
      </c>
      <c r="N83" s="58">
        <f t="shared" si="76"/>
        <v>186</v>
      </c>
      <c r="O83" s="68">
        <f t="shared" si="76"/>
        <v>90</v>
      </c>
      <c r="P83" s="72">
        <f t="shared" si="76"/>
        <v>98</v>
      </c>
      <c r="Q83" s="68">
        <f t="shared" si="76"/>
        <v>71</v>
      </c>
      <c r="R83" s="72">
        <f t="shared" si="76"/>
        <v>88</v>
      </c>
      <c r="S83" s="80">
        <f t="shared" si="76"/>
        <v>19</v>
      </c>
      <c r="T83" s="58">
        <f t="shared" si="76"/>
        <v>176</v>
      </c>
      <c r="U83" s="68">
        <f t="shared" si="76"/>
        <v>89</v>
      </c>
      <c r="V83" s="72">
        <f t="shared" si="76"/>
        <v>96</v>
      </c>
      <c r="W83" s="68">
        <f t="shared" si="76"/>
        <v>71</v>
      </c>
      <c r="X83" s="72">
        <f t="shared" si="76"/>
        <v>80</v>
      </c>
      <c r="Y83" s="80">
        <f t="shared" si="76"/>
        <v>18</v>
      </c>
      <c r="Z83" s="58">
        <f t="shared" si="76"/>
        <v>10</v>
      </c>
      <c r="AA83" s="68">
        <f t="shared" si="76"/>
        <v>1</v>
      </c>
      <c r="AB83" s="72">
        <f t="shared" si="76"/>
        <v>2</v>
      </c>
      <c r="AC83" s="68">
        <f t="shared" si="76"/>
        <v>0</v>
      </c>
      <c r="AD83" s="72">
        <f t="shared" si="76"/>
        <v>8</v>
      </c>
      <c r="AE83" s="80">
        <f t="shared" si="76"/>
        <v>1</v>
      </c>
      <c r="AF83" s="215">
        <f t="shared" si="76"/>
        <v>0</v>
      </c>
      <c r="AG83" s="210">
        <f t="shared" si="76"/>
        <v>181</v>
      </c>
      <c r="AH83" s="195">
        <f>集計表1!B78/B83</f>
        <v>3475.9627118644066</v>
      </c>
      <c r="AI83" s="82">
        <f>集計表2!C78/集計表1!B78</f>
        <v>5.4600622775887473</v>
      </c>
      <c r="AJ83" s="83">
        <f>集計表2!F78/集計表1!B78</f>
        <v>0.11280669469450727</v>
      </c>
      <c r="AK83" s="84">
        <f>集計表2!I78/集計表1!B78</f>
        <v>4.5949255370296145</v>
      </c>
      <c r="AL83" s="85">
        <f>集計表2!G78/集計表1!B78</f>
        <v>0.52141925807165723</v>
      </c>
      <c r="AM83" s="86">
        <f>集計表2!I78/集計表2!G78</f>
        <v>8.8123433607397494</v>
      </c>
    </row>
  </sheetData>
  <mergeCells count="86"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B49:C49"/>
    <mergeCell ref="D49:E49"/>
    <mergeCell ref="F49:G49"/>
    <mergeCell ref="B47:C48"/>
    <mergeCell ref="D47:E48"/>
    <mergeCell ref="F47:G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Z49:AA49"/>
    <mergeCell ref="AB49:AC49"/>
    <mergeCell ref="AD49:AE49"/>
    <mergeCell ref="X49:Y49"/>
    <mergeCell ref="AB48:AC48"/>
    <mergeCell ref="AD48:AE48"/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</mergeCells>
  <phoneticPr fontId="2"/>
  <pageMargins left="0.78740157480314965" right="0.78740157480314965" top="0.55118110236220474" bottom="0.55118110236220474" header="0.31496062992125984" footer="0.31496062992125984"/>
  <pageSetup paperSize="8" scale="91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9"/>
  <sheetViews>
    <sheetView view="pageBreakPreview" zoomScaleNormal="100" zoomScaleSheetLayoutView="100" workbookViewId="0">
      <pane ySplit="6" topLeftCell="A40" activePane="bottomLeft" state="frozen"/>
      <selection activeCell="G11" sqref="G11"/>
      <selection pane="bottomLeft" activeCell="E28" sqref="E28"/>
    </sheetView>
  </sheetViews>
  <sheetFormatPr defaultRowHeight="13.5" x14ac:dyDescent="0.15"/>
  <cols>
    <col min="1" max="1" width="14" style="31" customWidth="1"/>
    <col min="2" max="9" width="9.125" style="31" customWidth="1"/>
    <col min="10" max="16384" width="9" style="31"/>
  </cols>
  <sheetData>
    <row r="1" spans="1:13" ht="24" customHeight="1" x14ac:dyDescent="0.15">
      <c r="A1" s="354" t="s">
        <v>174</v>
      </c>
      <c r="B1" s="354"/>
      <c r="C1" s="354"/>
      <c r="D1" s="354"/>
      <c r="E1" s="354"/>
      <c r="F1" s="354"/>
      <c r="G1" s="354"/>
      <c r="H1" s="354"/>
      <c r="I1" s="354"/>
      <c r="J1" s="247"/>
      <c r="K1" s="247"/>
      <c r="L1" s="247"/>
      <c r="M1" s="247"/>
    </row>
    <row r="2" spans="1:13" ht="14.1" customHeight="1" x14ac:dyDescent="0.15">
      <c r="A2" s="35"/>
      <c r="B2" s="35"/>
      <c r="C2" s="36"/>
      <c r="D2" s="35"/>
      <c r="E2" s="35"/>
      <c r="F2" s="35"/>
      <c r="G2" s="35"/>
      <c r="H2" s="35"/>
      <c r="I2" s="35"/>
    </row>
    <row r="3" spans="1:13" x14ac:dyDescent="0.15">
      <c r="A3" s="216"/>
      <c r="B3" s="355" t="s">
        <v>198</v>
      </c>
      <c r="C3" s="357"/>
      <c r="D3" s="355" t="s">
        <v>118</v>
      </c>
      <c r="E3" s="357"/>
      <c r="F3" s="390" t="s">
        <v>126</v>
      </c>
      <c r="G3" s="184"/>
      <c r="H3" s="355" t="s">
        <v>127</v>
      </c>
      <c r="I3" s="357"/>
    </row>
    <row r="4" spans="1:13" x14ac:dyDescent="0.15">
      <c r="A4" s="156" t="s">
        <v>104</v>
      </c>
      <c r="B4" s="71" t="s">
        <v>163</v>
      </c>
      <c r="C4" s="392" t="s">
        <v>123</v>
      </c>
      <c r="D4" s="394" t="s">
        <v>124</v>
      </c>
      <c r="E4" s="396" t="s">
        <v>125</v>
      </c>
      <c r="F4" s="391"/>
      <c r="G4" s="185" t="s">
        <v>119</v>
      </c>
      <c r="H4" s="394" t="s">
        <v>120</v>
      </c>
      <c r="I4" s="396" t="s">
        <v>121</v>
      </c>
    </row>
    <row r="5" spans="1:13" x14ac:dyDescent="0.15">
      <c r="A5" s="156"/>
      <c r="B5" s="162" t="s">
        <v>122</v>
      </c>
      <c r="C5" s="393"/>
      <c r="D5" s="395"/>
      <c r="E5" s="397"/>
      <c r="F5" s="391"/>
      <c r="G5" s="123"/>
      <c r="H5" s="395"/>
      <c r="I5" s="397"/>
    </row>
    <row r="6" spans="1:13" x14ac:dyDescent="0.15">
      <c r="A6" s="23"/>
      <c r="B6" s="163" t="s">
        <v>182</v>
      </c>
      <c r="C6" s="128" t="s">
        <v>49</v>
      </c>
      <c r="D6" s="163" t="s">
        <v>49</v>
      </c>
      <c r="E6" s="183" t="s">
        <v>49</v>
      </c>
      <c r="F6" s="186" t="s">
        <v>183</v>
      </c>
      <c r="G6" s="127" t="s">
        <v>184</v>
      </c>
      <c r="H6" s="61" t="s">
        <v>185</v>
      </c>
      <c r="I6" s="62" t="s">
        <v>87</v>
      </c>
    </row>
    <row r="7" spans="1:13" ht="21" customHeight="1" x14ac:dyDescent="0.15">
      <c r="A7" s="26" t="s">
        <v>199</v>
      </c>
      <c r="B7" s="324">
        <v>209</v>
      </c>
      <c r="C7" s="325">
        <v>3844</v>
      </c>
      <c r="D7" s="324">
        <v>17947</v>
      </c>
      <c r="E7" s="326">
        <v>9993</v>
      </c>
      <c r="F7" s="327">
        <v>74152</v>
      </c>
      <c r="G7" s="328">
        <v>14195</v>
      </c>
      <c r="H7" s="329">
        <v>38</v>
      </c>
      <c r="I7" s="330">
        <v>352</v>
      </c>
    </row>
    <row r="8" spans="1:13" ht="21" customHeight="1" x14ac:dyDescent="0.15">
      <c r="A8" s="22" t="s">
        <v>16</v>
      </c>
      <c r="B8" s="164"/>
      <c r="C8" s="165"/>
      <c r="D8" s="164"/>
      <c r="E8" s="166"/>
      <c r="F8" s="248">
        <v>13807</v>
      </c>
      <c r="G8" s="175">
        <v>4054</v>
      </c>
      <c r="H8" s="249">
        <v>201</v>
      </c>
      <c r="I8" s="250">
        <v>16773</v>
      </c>
    </row>
    <row r="9" spans="1:13" ht="21" customHeight="1" x14ac:dyDescent="0.15">
      <c r="A9" s="22" t="s">
        <v>105</v>
      </c>
      <c r="B9" s="164"/>
      <c r="C9" s="165"/>
      <c r="D9" s="164"/>
      <c r="E9" s="166"/>
      <c r="F9" s="269" t="s">
        <v>161</v>
      </c>
      <c r="G9" s="175">
        <v>293</v>
      </c>
      <c r="H9" s="164">
        <v>33</v>
      </c>
      <c r="I9" s="166">
        <v>177</v>
      </c>
    </row>
    <row r="10" spans="1:13" ht="21" customHeight="1" x14ac:dyDescent="0.15">
      <c r="A10" s="22" t="s">
        <v>106</v>
      </c>
      <c r="B10" s="164"/>
      <c r="C10" s="165"/>
      <c r="D10" s="164"/>
      <c r="E10" s="166"/>
      <c r="F10" s="269" t="s">
        <v>161</v>
      </c>
      <c r="G10" s="175">
        <v>29</v>
      </c>
      <c r="H10" s="164">
        <v>42</v>
      </c>
      <c r="I10" s="166">
        <v>470</v>
      </c>
    </row>
    <row r="11" spans="1:13" ht="21" customHeight="1" x14ac:dyDescent="0.15">
      <c r="A11" s="22" t="s">
        <v>107</v>
      </c>
      <c r="B11" s="164"/>
      <c r="C11" s="165"/>
      <c r="D11" s="164"/>
      <c r="E11" s="166"/>
      <c r="F11" s="269" t="s">
        <v>161</v>
      </c>
      <c r="G11" s="175">
        <v>485</v>
      </c>
      <c r="H11" s="164">
        <v>42</v>
      </c>
      <c r="I11" s="166">
        <v>297</v>
      </c>
    </row>
    <row r="12" spans="1:13" ht="21" customHeight="1" x14ac:dyDescent="0.15">
      <c r="A12" s="22" t="s">
        <v>108</v>
      </c>
      <c r="B12" s="164"/>
      <c r="C12" s="165"/>
      <c r="D12" s="164"/>
      <c r="E12" s="166"/>
      <c r="F12" s="269" t="s">
        <v>161</v>
      </c>
      <c r="G12" s="175">
        <v>314</v>
      </c>
      <c r="H12" s="164">
        <v>38</v>
      </c>
      <c r="I12" s="166">
        <v>520</v>
      </c>
    </row>
    <row r="13" spans="1:13" ht="21" customHeight="1" x14ac:dyDescent="0.15">
      <c r="A13" s="22" t="s">
        <v>17</v>
      </c>
      <c r="B13" s="164"/>
      <c r="C13" s="165"/>
      <c r="D13" s="164"/>
      <c r="E13" s="166"/>
      <c r="F13" s="269" t="s">
        <v>161</v>
      </c>
      <c r="G13" s="175">
        <v>387</v>
      </c>
      <c r="H13" s="164">
        <v>36</v>
      </c>
      <c r="I13" s="166">
        <v>466</v>
      </c>
    </row>
    <row r="14" spans="1:13" ht="21" customHeight="1" x14ac:dyDescent="0.15">
      <c r="A14" s="22" t="s">
        <v>109</v>
      </c>
      <c r="B14" s="164"/>
      <c r="C14" s="165"/>
      <c r="D14" s="164"/>
      <c r="E14" s="166"/>
      <c r="F14" s="269" t="s">
        <v>161</v>
      </c>
      <c r="G14" s="175">
        <v>242</v>
      </c>
      <c r="H14" s="164">
        <v>46</v>
      </c>
      <c r="I14" s="166">
        <v>667</v>
      </c>
    </row>
    <row r="15" spans="1:13" ht="21" customHeight="1" x14ac:dyDescent="0.15">
      <c r="A15" s="22" t="s">
        <v>110</v>
      </c>
      <c r="B15" s="164"/>
      <c r="C15" s="165"/>
      <c r="D15" s="164"/>
      <c r="E15" s="166"/>
      <c r="F15" s="269" t="s">
        <v>161</v>
      </c>
      <c r="G15" s="175">
        <v>256</v>
      </c>
      <c r="H15" s="164">
        <v>50</v>
      </c>
      <c r="I15" s="166">
        <v>300</v>
      </c>
    </row>
    <row r="16" spans="1:13" ht="21" customHeight="1" x14ac:dyDescent="0.15">
      <c r="A16" s="22" t="s">
        <v>18</v>
      </c>
      <c r="B16" s="164"/>
      <c r="C16" s="165"/>
      <c r="D16" s="164"/>
      <c r="E16" s="166"/>
      <c r="F16" s="269" t="s">
        <v>161</v>
      </c>
      <c r="G16" s="175">
        <v>280</v>
      </c>
      <c r="H16" s="164">
        <v>29</v>
      </c>
      <c r="I16" s="166">
        <v>132</v>
      </c>
    </row>
    <row r="17" spans="1:9" ht="21" customHeight="1" x14ac:dyDescent="0.15">
      <c r="A17" s="22" t="s">
        <v>111</v>
      </c>
      <c r="B17" s="164"/>
      <c r="C17" s="165"/>
      <c r="D17" s="164"/>
      <c r="E17" s="166"/>
      <c r="F17" s="269" t="s">
        <v>161</v>
      </c>
      <c r="G17" s="175">
        <v>310</v>
      </c>
      <c r="H17" s="164">
        <v>34</v>
      </c>
      <c r="I17" s="282">
        <v>284</v>
      </c>
    </row>
    <row r="18" spans="1:9" ht="21" customHeight="1" x14ac:dyDescent="0.15">
      <c r="A18" s="22" t="s">
        <v>112</v>
      </c>
      <c r="B18" s="164"/>
      <c r="C18" s="165"/>
      <c r="D18" s="164"/>
      <c r="E18" s="166"/>
      <c r="F18" s="269" t="s">
        <v>161</v>
      </c>
      <c r="G18" s="175">
        <v>335</v>
      </c>
      <c r="H18" s="164">
        <v>30</v>
      </c>
      <c r="I18" s="166">
        <v>203</v>
      </c>
    </row>
    <row r="19" spans="1:9" ht="21" customHeight="1" x14ac:dyDescent="0.15">
      <c r="A19" s="22" t="s">
        <v>113</v>
      </c>
      <c r="B19" s="164"/>
      <c r="C19" s="165"/>
      <c r="D19" s="164"/>
      <c r="E19" s="166"/>
      <c r="F19" s="269" t="s">
        <v>161</v>
      </c>
      <c r="G19" s="175">
        <v>222</v>
      </c>
      <c r="H19" s="164">
        <v>33</v>
      </c>
      <c r="I19" s="166">
        <v>152</v>
      </c>
    </row>
    <row r="20" spans="1:9" ht="21" customHeight="1" x14ac:dyDescent="0.15">
      <c r="A20" s="22" t="s">
        <v>114</v>
      </c>
      <c r="B20" s="164"/>
      <c r="C20" s="166"/>
      <c r="D20" s="164"/>
      <c r="E20" s="166"/>
      <c r="F20" s="269" t="s">
        <v>161</v>
      </c>
      <c r="G20" s="175">
        <v>174</v>
      </c>
      <c r="H20" s="164">
        <v>39</v>
      </c>
      <c r="I20" s="166">
        <v>388</v>
      </c>
    </row>
    <row r="21" spans="1:9" ht="21" customHeight="1" x14ac:dyDescent="0.15">
      <c r="A21" s="22" t="s">
        <v>115</v>
      </c>
      <c r="B21" s="164"/>
      <c r="C21" s="166"/>
      <c r="D21" s="164"/>
      <c r="E21" s="166"/>
      <c r="F21" s="269" t="s">
        <v>161</v>
      </c>
      <c r="G21" s="175">
        <v>264</v>
      </c>
      <c r="H21" s="164">
        <v>40</v>
      </c>
      <c r="I21" s="282">
        <v>491</v>
      </c>
    </row>
    <row r="22" spans="1:9" ht="21" customHeight="1" x14ac:dyDescent="0.15">
      <c r="A22" s="22" t="s">
        <v>116</v>
      </c>
      <c r="B22" s="164"/>
      <c r="C22" s="166"/>
      <c r="D22" s="251"/>
      <c r="E22" s="166"/>
      <c r="F22" s="269" t="s">
        <v>161</v>
      </c>
      <c r="G22" s="175">
        <v>289</v>
      </c>
      <c r="H22" s="164">
        <v>28</v>
      </c>
      <c r="I22" s="166">
        <v>100</v>
      </c>
    </row>
    <row r="23" spans="1:9" ht="21" customHeight="1" x14ac:dyDescent="0.15">
      <c r="A23" s="22" t="s">
        <v>117</v>
      </c>
      <c r="B23" s="164"/>
      <c r="C23" s="166"/>
      <c r="D23" s="251"/>
      <c r="E23" s="166"/>
      <c r="F23" s="269" t="s">
        <v>161</v>
      </c>
      <c r="G23" s="175">
        <v>185</v>
      </c>
      <c r="H23" s="164">
        <v>28</v>
      </c>
      <c r="I23" s="166">
        <v>97</v>
      </c>
    </row>
    <row r="24" spans="1:9" ht="21" customHeight="1" x14ac:dyDescent="0.15">
      <c r="A24" s="6" t="s">
        <v>200</v>
      </c>
      <c r="B24" s="164"/>
      <c r="C24" s="166"/>
      <c r="D24" s="251"/>
      <c r="E24" s="166"/>
      <c r="F24" s="248">
        <v>1005</v>
      </c>
      <c r="G24" s="175">
        <v>348</v>
      </c>
      <c r="H24" s="164">
        <v>12</v>
      </c>
      <c r="I24" s="282" t="s">
        <v>210</v>
      </c>
    </row>
    <row r="25" spans="1:9" ht="21" customHeight="1" x14ac:dyDescent="0.15">
      <c r="A25" s="6" t="s">
        <v>201</v>
      </c>
      <c r="B25" s="164"/>
      <c r="C25" s="166"/>
      <c r="D25" s="251"/>
      <c r="E25" s="166"/>
      <c r="F25" s="248"/>
      <c r="G25" s="175">
        <v>92</v>
      </c>
      <c r="H25" s="164">
        <v>36</v>
      </c>
      <c r="I25" s="166">
        <v>296</v>
      </c>
    </row>
    <row r="26" spans="1:9" ht="21" customHeight="1" x14ac:dyDescent="0.15">
      <c r="A26" s="6" t="s">
        <v>138</v>
      </c>
      <c r="B26" s="164"/>
      <c r="C26" s="166"/>
      <c r="D26" s="251"/>
      <c r="E26" s="166"/>
      <c r="F26" s="248">
        <v>1483</v>
      </c>
      <c r="G26" s="175">
        <v>120</v>
      </c>
      <c r="H26" s="164">
        <v>35</v>
      </c>
      <c r="I26" s="166">
        <v>254</v>
      </c>
    </row>
    <row r="27" spans="1:9" ht="21" customHeight="1" x14ac:dyDescent="0.15">
      <c r="A27" s="22" t="s">
        <v>139</v>
      </c>
      <c r="B27" s="164"/>
      <c r="C27" s="166"/>
      <c r="D27" s="251"/>
      <c r="E27" s="166"/>
      <c r="F27" s="248">
        <v>329</v>
      </c>
      <c r="G27" s="175">
        <v>156</v>
      </c>
      <c r="H27" s="164">
        <v>33</v>
      </c>
      <c r="I27" s="166">
        <v>152</v>
      </c>
    </row>
    <row r="28" spans="1:9" ht="21" customHeight="1" x14ac:dyDescent="0.15">
      <c r="A28" s="6" t="s">
        <v>140</v>
      </c>
      <c r="B28" s="164"/>
      <c r="C28" s="166"/>
      <c r="D28" s="251"/>
      <c r="E28" s="166"/>
      <c r="F28" s="248">
        <v>253</v>
      </c>
      <c r="G28" s="175">
        <v>113</v>
      </c>
      <c r="H28" s="164">
        <v>50</v>
      </c>
      <c r="I28" s="166">
        <v>368</v>
      </c>
    </row>
    <row r="29" spans="1:9" ht="21" customHeight="1" x14ac:dyDescent="0.15">
      <c r="A29" s="22" t="s">
        <v>147</v>
      </c>
      <c r="B29" s="167"/>
      <c r="C29" s="166"/>
      <c r="D29" s="251"/>
      <c r="E29" s="166"/>
      <c r="F29" s="248">
        <v>484</v>
      </c>
      <c r="G29" s="175">
        <v>81</v>
      </c>
      <c r="H29" s="164">
        <v>51</v>
      </c>
      <c r="I29" s="166">
        <v>233</v>
      </c>
    </row>
    <row r="30" spans="1:9" ht="21" customHeight="1" x14ac:dyDescent="0.15">
      <c r="A30" s="22" t="s">
        <v>141</v>
      </c>
      <c r="B30" s="164"/>
      <c r="C30" s="166"/>
      <c r="D30" s="251"/>
      <c r="E30" s="166"/>
      <c r="F30" s="248">
        <v>723</v>
      </c>
      <c r="G30" s="175">
        <v>299</v>
      </c>
      <c r="H30" s="164">
        <v>81</v>
      </c>
      <c r="I30" s="166">
        <v>585</v>
      </c>
    </row>
    <row r="31" spans="1:9" ht="21" customHeight="1" x14ac:dyDescent="0.15">
      <c r="A31" s="22" t="s">
        <v>142</v>
      </c>
      <c r="B31" s="164"/>
      <c r="C31" s="166"/>
      <c r="D31" s="251"/>
      <c r="E31" s="166"/>
      <c r="F31" s="269" t="s">
        <v>161</v>
      </c>
      <c r="G31" s="175">
        <v>65</v>
      </c>
      <c r="H31" s="164">
        <v>25</v>
      </c>
      <c r="I31" s="282">
        <v>16</v>
      </c>
    </row>
    <row r="32" spans="1:9" ht="21" customHeight="1" x14ac:dyDescent="0.15">
      <c r="A32" s="22" t="s">
        <v>143</v>
      </c>
      <c r="B32" s="164"/>
      <c r="C32" s="166"/>
      <c r="D32" s="251"/>
      <c r="E32" s="166"/>
      <c r="F32" s="269" t="s">
        <v>161</v>
      </c>
      <c r="G32" s="175">
        <v>30</v>
      </c>
      <c r="H32" s="164">
        <v>29</v>
      </c>
      <c r="I32" s="282">
        <v>92</v>
      </c>
    </row>
    <row r="33" spans="1:9" ht="21" customHeight="1" x14ac:dyDescent="0.15">
      <c r="A33" s="8" t="s">
        <v>149</v>
      </c>
      <c r="B33" s="168">
        <v>181</v>
      </c>
      <c r="C33" s="169">
        <v>19291</v>
      </c>
      <c r="D33" s="168">
        <v>1685</v>
      </c>
      <c r="E33" s="169">
        <v>848</v>
      </c>
      <c r="F33" s="187">
        <f>SUM(F8:F32)</f>
        <v>18084</v>
      </c>
      <c r="G33" s="187">
        <f>SUM(G8:G32)</f>
        <v>9423</v>
      </c>
      <c r="H33" s="191">
        <f>SUM(H8:H32)</f>
        <v>1101</v>
      </c>
      <c r="I33" s="192">
        <f>SUM(I8:I32)</f>
        <v>23513</v>
      </c>
    </row>
    <row r="34" spans="1:9" ht="21" customHeight="1" x14ac:dyDescent="0.15">
      <c r="A34" s="22" t="s">
        <v>19</v>
      </c>
      <c r="B34" s="164">
        <v>183</v>
      </c>
      <c r="C34" s="166">
        <v>6662</v>
      </c>
      <c r="D34" s="251">
        <v>821</v>
      </c>
      <c r="E34" s="166">
        <v>2001</v>
      </c>
      <c r="F34" s="248">
        <v>11293</v>
      </c>
      <c r="G34" s="175">
        <v>617</v>
      </c>
      <c r="H34" s="164">
        <v>395</v>
      </c>
      <c r="I34" s="166">
        <v>4032</v>
      </c>
    </row>
    <row r="35" spans="1:9" ht="21" customHeight="1" x14ac:dyDescent="0.15">
      <c r="A35" s="22" t="s">
        <v>35</v>
      </c>
      <c r="B35" s="164"/>
      <c r="C35" s="166">
        <v>51</v>
      </c>
      <c r="D35" s="251">
        <v>34</v>
      </c>
      <c r="E35" s="166">
        <v>571</v>
      </c>
      <c r="F35" s="248">
        <v>469</v>
      </c>
      <c r="G35" s="175">
        <v>69</v>
      </c>
      <c r="H35" s="164">
        <v>95</v>
      </c>
      <c r="I35" s="166">
        <v>244</v>
      </c>
    </row>
    <row r="36" spans="1:9" ht="21" customHeight="1" x14ac:dyDescent="0.15">
      <c r="A36" s="22" t="s">
        <v>128</v>
      </c>
      <c r="B36" s="164"/>
      <c r="C36" s="166">
        <v>397</v>
      </c>
      <c r="D36" s="251">
        <v>49</v>
      </c>
      <c r="E36" s="166">
        <v>258</v>
      </c>
      <c r="F36" s="248">
        <v>1715</v>
      </c>
      <c r="G36" s="175">
        <v>58</v>
      </c>
      <c r="H36" s="164">
        <v>42</v>
      </c>
      <c r="I36" s="166">
        <v>226</v>
      </c>
    </row>
    <row r="37" spans="1:9" ht="21" customHeight="1" x14ac:dyDescent="0.15">
      <c r="A37" s="22" t="s">
        <v>129</v>
      </c>
      <c r="B37" s="164"/>
      <c r="C37" s="166">
        <v>67</v>
      </c>
      <c r="D37" s="251">
        <v>34</v>
      </c>
      <c r="E37" s="166">
        <v>128</v>
      </c>
      <c r="F37" s="248">
        <v>998</v>
      </c>
      <c r="G37" s="175">
        <v>32</v>
      </c>
      <c r="H37" s="164">
        <v>44</v>
      </c>
      <c r="I37" s="166">
        <v>228</v>
      </c>
    </row>
    <row r="38" spans="1:9" ht="21" customHeight="1" x14ac:dyDescent="0.15">
      <c r="A38" s="22" t="s">
        <v>130</v>
      </c>
      <c r="B38" s="164"/>
      <c r="C38" s="166">
        <v>745</v>
      </c>
      <c r="D38" s="251">
        <v>41</v>
      </c>
      <c r="E38" s="166">
        <v>296</v>
      </c>
      <c r="F38" s="248">
        <v>1807</v>
      </c>
      <c r="G38" s="175">
        <v>150</v>
      </c>
      <c r="H38" s="164">
        <v>77</v>
      </c>
      <c r="I38" s="166">
        <v>260</v>
      </c>
    </row>
    <row r="39" spans="1:9" ht="21" customHeight="1" x14ac:dyDescent="0.15">
      <c r="A39" s="3" t="s">
        <v>153</v>
      </c>
      <c r="B39" s="170">
        <f>SUM(B34:B38)</f>
        <v>183</v>
      </c>
      <c r="C39" s="171">
        <f>SUM(C34:C38)</f>
        <v>7922</v>
      </c>
      <c r="D39" s="170">
        <f t="shared" ref="D39:I39" si="0">SUM(D34:D38)</f>
        <v>979</v>
      </c>
      <c r="E39" s="171">
        <f t="shared" si="0"/>
        <v>3254</v>
      </c>
      <c r="F39" s="170">
        <f t="shared" si="0"/>
        <v>16282</v>
      </c>
      <c r="G39" s="170">
        <f t="shared" si="0"/>
        <v>926</v>
      </c>
      <c r="H39" s="193">
        <f t="shared" si="0"/>
        <v>653</v>
      </c>
      <c r="I39" s="194">
        <f t="shared" si="0"/>
        <v>4990</v>
      </c>
    </row>
    <row r="40" spans="1:9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9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9" ht="13.5" customHeight="1" x14ac:dyDescent="0.15">
      <c r="A43" s="216"/>
      <c r="B43" s="355" t="s">
        <v>198</v>
      </c>
      <c r="C43" s="357"/>
      <c r="D43" s="355" t="s">
        <v>118</v>
      </c>
      <c r="E43" s="357"/>
      <c r="F43" s="390" t="s">
        <v>126</v>
      </c>
      <c r="G43" s="184"/>
      <c r="H43" s="355" t="s">
        <v>127</v>
      </c>
      <c r="I43" s="357"/>
    </row>
    <row r="44" spans="1:9" x14ac:dyDescent="0.15">
      <c r="A44" s="156" t="s">
        <v>15</v>
      </c>
      <c r="B44" s="71" t="s">
        <v>163</v>
      </c>
      <c r="C44" s="392" t="s">
        <v>123</v>
      </c>
      <c r="D44" s="394" t="s">
        <v>124</v>
      </c>
      <c r="E44" s="396" t="s">
        <v>125</v>
      </c>
      <c r="F44" s="391"/>
      <c r="G44" s="185" t="s">
        <v>119</v>
      </c>
      <c r="H44" s="394" t="s">
        <v>120</v>
      </c>
      <c r="I44" s="396" t="s">
        <v>121</v>
      </c>
    </row>
    <row r="45" spans="1:9" x14ac:dyDescent="0.15">
      <c r="A45" s="156"/>
      <c r="B45" s="162" t="s">
        <v>122</v>
      </c>
      <c r="C45" s="393"/>
      <c r="D45" s="395"/>
      <c r="E45" s="397"/>
      <c r="F45" s="391"/>
      <c r="G45" s="123"/>
      <c r="H45" s="395"/>
      <c r="I45" s="397"/>
    </row>
    <row r="46" spans="1:9" x14ac:dyDescent="0.15">
      <c r="A46" s="23"/>
      <c r="B46" s="163" t="s">
        <v>182</v>
      </c>
      <c r="C46" s="128" t="s">
        <v>49</v>
      </c>
      <c r="D46" s="163" t="s">
        <v>49</v>
      </c>
      <c r="E46" s="183" t="s">
        <v>49</v>
      </c>
      <c r="F46" s="186" t="s">
        <v>183</v>
      </c>
      <c r="G46" s="127" t="s">
        <v>184</v>
      </c>
      <c r="H46" s="61" t="s">
        <v>185</v>
      </c>
      <c r="I46" s="62" t="s">
        <v>87</v>
      </c>
    </row>
    <row r="47" spans="1:9" ht="21" customHeight="1" x14ac:dyDescent="0.15">
      <c r="A47" s="22" t="s">
        <v>0</v>
      </c>
      <c r="B47" s="251">
        <v>16</v>
      </c>
      <c r="C47" s="165">
        <v>1973</v>
      </c>
      <c r="D47" s="164">
        <v>798</v>
      </c>
      <c r="E47" s="166">
        <v>553</v>
      </c>
      <c r="F47" s="175">
        <v>6476</v>
      </c>
      <c r="G47" s="248">
        <v>672</v>
      </c>
      <c r="H47" s="251">
        <v>136</v>
      </c>
      <c r="I47" s="166">
        <v>1731</v>
      </c>
    </row>
    <row r="48" spans="1:9" ht="21" customHeight="1" x14ac:dyDescent="0.15">
      <c r="A48" s="27" t="s">
        <v>1</v>
      </c>
      <c r="B48" s="252">
        <v>54</v>
      </c>
      <c r="C48" s="253">
        <v>22984</v>
      </c>
      <c r="D48" s="254">
        <v>364</v>
      </c>
      <c r="E48" s="255">
        <v>1892</v>
      </c>
      <c r="F48" s="284">
        <v>2587</v>
      </c>
      <c r="G48" s="281">
        <v>5585</v>
      </c>
      <c r="H48" s="252">
        <v>53</v>
      </c>
      <c r="I48" s="255">
        <v>294</v>
      </c>
    </row>
    <row r="49" spans="1:9" ht="21" customHeight="1" x14ac:dyDescent="0.15">
      <c r="A49" s="28" t="s">
        <v>148</v>
      </c>
      <c r="B49" s="258">
        <v>69</v>
      </c>
      <c r="C49" s="257">
        <v>424</v>
      </c>
      <c r="D49" s="249">
        <v>404</v>
      </c>
      <c r="E49" s="258">
        <v>671</v>
      </c>
      <c r="F49" s="259">
        <v>1487</v>
      </c>
      <c r="G49" s="259">
        <v>3178</v>
      </c>
      <c r="H49" s="258">
        <v>24</v>
      </c>
      <c r="I49" s="257">
        <v>680</v>
      </c>
    </row>
    <row r="50" spans="1:9" ht="21" customHeight="1" x14ac:dyDescent="0.15">
      <c r="A50" s="276" t="s">
        <v>204</v>
      </c>
      <c r="B50" s="164"/>
      <c r="C50" s="165">
        <v>5822</v>
      </c>
      <c r="D50" s="164">
        <v>61</v>
      </c>
      <c r="E50" s="166">
        <v>190</v>
      </c>
      <c r="F50" s="175">
        <v>27</v>
      </c>
      <c r="G50" s="248">
        <v>20</v>
      </c>
      <c r="H50" s="175">
        <v>299</v>
      </c>
      <c r="I50" s="166">
        <v>7039</v>
      </c>
    </row>
    <row r="51" spans="1:9" ht="21" customHeight="1" x14ac:dyDescent="0.15">
      <c r="A51" s="8" t="s">
        <v>202</v>
      </c>
      <c r="B51" s="174">
        <f>SUM(B49:B50)</f>
        <v>69</v>
      </c>
      <c r="C51" s="173">
        <f t="shared" ref="C51:I51" si="1">SUM(C49:C50)</f>
        <v>6246</v>
      </c>
      <c r="D51" s="168">
        <f t="shared" si="1"/>
        <v>465</v>
      </c>
      <c r="E51" s="178">
        <f t="shared" si="1"/>
        <v>861</v>
      </c>
      <c r="F51" s="174">
        <f t="shared" si="1"/>
        <v>1514</v>
      </c>
      <c r="G51" s="187">
        <f t="shared" si="1"/>
        <v>3198</v>
      </c>
      <c r="H51" s="174">
        <f t="shared" si="1"/>
        <v>323</v>
      </c>
      <c r="I51" s="178">
        <f t="shared" si="1"/>
        <v>7719</v>
      </c>
    </row>
    <row r="52" spans="1:9" ht="21" customHeight="1" x14ac:dyDescent="0.15">
      <c r="A52" s="22" t="s">
        <v>3</v>
      </c>
      <c r="B52" s="251">
        <v>126</v>
      </c>
      <c r="C52" s="165">
        <v>13370</v>
      </c>
      <c r="D52" s="164">
        <v>570</v>
      </c>
      <c r="E52" s="166">
        <v>989</v>
      </c>
      <c r="F52" s="175">
        <v>1776</v>
      </c>
      <c r="G52" s="248">
        <v>2261</v>
      </c>
      <c r="H52" s="251">
        <v>170</v>
      </c>
      <c r="I52" s="166">
        <v>723</v>
      </c>
    </row>
    <row r="53" spans="1:9" ht="21" customHeight="1" x14ac:dyDescent="0.15">
      <c r="A53" s="22" t="s">
        <v>133</v>
      </c>
      <c r="B53" s="251">
        <v>33</v>
      </c>
      <c r="C53" s="165">
        <v>4283</v>
      </c>
      <c r="D53" s="164">
        <v>145</v>
      </c>
      <c r="E53" s="166">
        <v>185</v>
      </c>
      <c r="F53" s="175">
        <v>993</v>
      </c>
      <c r="G53" s="248">
        <v>189</v>
      </c>
      <c r="H53" s="251">
        <v>124</v>
      </c>
      <c r="I53" s="166">
        <v>1016</v>
      </c>
    </row>
    <row r="54" spans="1:9" ht="21" customHeight="1" x14ac:dyDescent="0.15">
      <c r="A54" s="8" t="s">
        <v>156</v>
      </c>
      <c r="B54" s="172">
        <f t="shared" ref="B54:I54" si="2">SUM(B52:B53)</f>
        <v>159</v>
      </c>
      <c r="C54" s="173">
        <f t="shared" si="2"/>
        <v>17653</v>
      </c>
      <c r="D54" s="168">
        <f t="shared" si="2"/>
        <v>715</v>
      </c>
      <c r="E54" s="178">
        <f t="shared" si="2"/>
        <v>1174</v>
      </c>
      <c r="F54" s="174">
        <f t="shared" si="2"/>
        <v>2769</v>
      </c>
      <c r="G54" s="187">
        <f t="shared" si="2"/>
        <v>2450</v>
      </c>
      <c r="H54" s="172">
        <f t="shared" si="2"/>
        <v>294</v>
      </c>
      <c r="I54" s="178">
        <f t="shared" si="2"/>
        <v>1739</v>
      </c>
    </row>
    <row r="55" spans="1:9" ht="21" customHeight="1" x14ac:dyDescent="0.15">
      <c r="A55" s="22" t="s">
        <v>39</v>
      </c>
      <c r="B55" s="251">
        <v>60</v>
      </c>
      <c r="C55" s="165">
        <v>12063</v>
      </c>
      <c r="D55" s="164">
        <v>685</v>
      </c>
      <c r="E55" s="166">
        <v>2424</v>
      </c>
      <c r="F55" s="175">
        <v>3409</v>
      </c>
      <c r="G55" s="248">
        <v>235</v>
      </c>
      <c r="H55" s="251">
        <v>112</v>
      </c>
      <c r="I55" s="166">
        <v>2115</v>
      </c>
    </row>
    <row r="56" spans="1:9" ht="21" customHeight="1" x14ac:dyDescent="0.15">
      <c r="A56" s="22" t="s">
        <v>42</v>
      </c>
      <c r="B56" s="251">
        <v>27</v>
      </c>
      <c r="C56" s="165">
        <v>2124</v>
      </c>
      <c r="D56" s="164">
        <v>183</v>
      </c>
      <c r="E56" s="166">
        <v>434</v>
      </c>
      <c r="F56" s="175">
        <v>360</v>
      </c>
      <c r="G56" s="248">
        <v>25</v>
      </c>
      <c r="H56" s="251">
        <v>32</v>
      </c>
      <c r="I56" s="166">
        <v>956</v>
      </c>
    </row>
    <row r="57" spans="1:9" ht="21" customHeight="1" x14ac:dyDescent="0.15">
      <c r="A57" s="8" t="s">
        <v>157</v>
      </c>
      <c r="B57" s="172">
        <f t="shared" ref="B57:I57" si="3">SUM(B55:B56)</f>
        <v>87</v>
      </c>
      <c r="C57" s="174">
        <f t="shared" si="3"/>
        <v>14187</v>
      </c>
      <c r="D57" s="168">
        <f t="shared" si="3"/>
        <v>868</v>
      </c>
      <c r="E57" s="169">
        <f t="shared" si="3"/>
        <v>2858</v>
      </c>
      <c r="F57" s="174">
        <f t="shared" si="3"/>
        <v>3769</v>
      </c>
      <c r="G57" s="187">
        <f t="shared" si="3"/>
        <v>260</v>
      </c>
      <c r="H57" s="172">
        <f t="shared" si="3"/>
        <v>144</v>
      </c>
      <c r="I57" s="178">
        <f t="shared" si="3"/>
        <v>3071</v>
      </c>
    </row>
    <row r="58" spans="1:9" ht="21" customHeight="1" x14ac:dyDescent="0.15">
      <c r="A58" s="293" t="s">
        <v>206</v>
      </c>
      <c r="B58" s="251">
        <v>27</v>
      </c>
      <c r="C58" s="166">
        <v>9452</v>
      </c>
      <c r="D58" s="164">
        <v>697</v>
      </c>
      <c r="E58" s="166">
        <v>1253</v>
      </c>
      <c r="F58" s="175">
        <v>1495</v>
      </c>
      <c r="G58" s="248">
        <v>1021</v>
      </c>
      <c r="H58" s="311">
        <v>391</v>
      </c>
      <c r="I58" s="312">
        <v>2652</v>
      </c>
    </row>
    <row r="59" spans="1:9" ht="21" customHeight="1" x14ac:dyDescent="0.15">
      <c r="A59" s="22" t="s">
        <v>145</v>
      </c>
      <c r="B59" s="249">
        <v>51</v>
      </c>
      <c r="C59" s="256">
        <v>14353</v>
      </c>
      <c r="D59" s="249">
        <v>178</v>
      </c>
      <c r="E59" s="257">
        <v>699</v>
      </c>
      <c r="F59" s="258">
        <v>5179</v>
      </c>
      <c r="G59" s="259">
        <v>1216</v>
      </c>
      <c r="H59" s="260">
        <v>266</v>
      </c>
      <c r="I59" s="257">
        <v>1646</v>
      </c>
    </row>
    <row r="60" spans="1:9" ht="21" customHeight="1" x14ac:dyDescent="0.15">
      <c r="A60" s="22" t="s">
        <v>164</v>
      </c>
      <c r="B60" s="251">
        <v>20</v>
      </c>
      <c r="C60" s="165">
        <v>5310</v>
      </c>
      <c r="D60" s="164">
        <v>256</v>
      </c>
      <c r="E60" s="166">
        <v>631</v>
      </c>
      <c r="F60" s="175">
        <v>3219</v>
      </c>
      <c r="G60" s="248">
        <v>932</v>
      </c>
      <c r="H60" s="251">
        <v>154</v>
      </c>
      <c r="I60" s="166">
        <v>2402</v>
      </c>
    </row>
    <row r="61" spans="1:9" ht="21" customHeight="1" x14ac:dyDescent="0.15">
      <c r="A61" s="22" t="s">
        <v>135</v>
      </c>
      <c r="B61" s="251">
        <v>31</v>
      </c>
      <c r="C61" s="165">
        <v>10388</v>
      </c>
      <c r="D61" s="164">
        <v>93</v>
      </c>
      <c r="E61" s="166">
        <v>228</v>
      </c>
      <c r="F61" s="175">
        <v>567</v>
      </c>
      <c r="G61" s="248">
        <v>338</v>
      </c>
      <c r="H61" s="251">
        <v>136</v>
      </c>
      <c r="I61" s="166">
        <v>940</v>
      </c>
    </row>
    <row r="62" spans="1:9" ht="21" customHeight="1" x14ac:dyDescent="0.15">
      <c r="A62" s="22" t="s">
        <v>134</v>
      </c>
      <c r="B62" s="251">
        <v>15</v>
      </c>
      <c r="C62" s="165">
        <v>5498</v>
      </c>
      <c r="D62" s="164">
        <v>56</v>
      </c>
      <c r="E62" s="166">
        <v>189</v>
      </c>
      <c r="F62" s="175">
        <v>417</v>
      </c>
      <c r="G62" s="248">
        <v>461</v>
      </c>
      <c r="H62" s="251">
        <v>89</v>
      </c>
      <c r="I62" s="166">
        <v>991</v>
      </c>
    </row>
    <row r="63" spans="1:9" ht="21" customHeight="1" x14ac:dyDescent="0.15">
      <c r="A63" s="22" t="s">
        <v>40</v>
      </c>
      <c r="B63" s="251">
        <v>18</v>
      </c>
      <c r="C63" s="165">
        <v>2271</v>
      </c>
      <c r="D63" s="164">
        <v>61</v>
      </c>
      <c r="E63" s="166">
        <v>16</v>
      </c>
      <c r="F63" s="175">
        <v>64</v>
      </c>
      <c r="G63" s="248">
        <v>98</v>
      </c>
      <c r="H63" s="251">
        <v>120</v>
      </c>
      <c r="I63" s="166">
        <v>505</v>
      </c>
    </row>
    <row r="64" spans="1:9" ht="21" customHeight="1" x14ac:dyDescent="0.15">
      <c r="A64" s="261" t="s">
        <v>155</v>
      </c>
      <c r="B64" s="176">
        <f t="shared" ref="B64:I64" si="4">SUM(B59:B63)</f>
        <v>135</v>
      </c>
      <c r="C64" s="177">
        <f t="shared" si="4"/>
        <v>37820</v>
      </c>
      <c r="D64" s="176">
        <f t="shared" si="4"/>
        <v>644</v>
      </c>
      <c r="E64" s="177">
        <f t="shared" si="4"/>
        <v>1763</v>
      </c>
      <c r="F64" s="188">
        <f t="shared" si="4"/>
        <v>9446</v>
      </c>
      <c r="G64" s="189">
        <f t="shared" si="4"/>
        <v>3045</v>
      </c>
      <c r="H64" s="176">
        <f t="shared" si="4"/>
        <v>765</v>
      </c>
      <c r="I64" s="177">
        <f t="shared" si="4"/>
        <v>6484</v>
      </c>
    </row>
    <row r="65" spans="1:10" ht="21" customHeight="1" x14ac:dyDescent="0.15">
      <c r="A65" s="28" t="s">
        <v>144</v>
      </c>
      <c r="B65" s="260">
        <v>23</v>
      </c>
      <c r="C65" s="256">
        <v>2148</v>
      </c>
      <c r="D65" s="249">
        <v>501</v>
      </c>
      <c r="E65" s="257">
        <v>479</v>
      </c>
      <c r="F65" s="258">
        <v>2995</v>
      </c>
      <c r="G65" s="259">
        <v>1308</v>
      </c>
      <c r="H65" s="260">
        <v>135</v>
      </c>
      <c r="I65" s="257">
        <v>1248</v>
      </c>
    </row>
    <row r="66" spans="1:10" ht="21" customHeight="1" x14ac:dyDescent="0.15">
      <c r="A66" s="22" t="s">
        <v>131</v>
      </c>
      <c r="B66" s="251">
        <v>20</v>
      </c>
      <c r="C66" s="166">
        <v>1726</v>
      </c>
      <c r="D66" s="164">
        <v>213</v>
      </c>
      <c r="E66" s="166">
        <v>367</v>
      </c>
      <c r="F66" s="175">
        <v>1018</v>
      </c>
      <c r="G66" s="248">
        <v>180</v>
      </c>
      <c r="H66" s="251">
        <v>48</v>
      </c>
      <c r="I66" s="166">
        <v>1073</v>
      </c>
    </row>
    <row r="67" spans="1:10" ht="21" customHeight="1" x14ac:dyDescent="0.15">
      <c r="A67" s="22" t="s">
        <v>132</v>
      </c>
      <c r="B67" s="251">
        <v>3</v>
      </c>
      <c r="C67" s="165">
        <v>126</v>
      </c>
      <c r="D67" s="164">
        <v>263</v>
      </c>
      <c r="E67" s="166">
        <v>353</v>
      </c>
      <c r="F67" s="175">
        <v>424</v>
      </c>
      <c r="G67" s="248">
        <v>89</v>
      </c>
      <c r="H67" s="251">
        <v>12</v>
      </c>
      <c r="I67" s="166">
        <v>80</v>
      </c>
    </row>
    <row r="68" spans="1:10" ht="21" customHeight="1" x14ac:dyDescent="0.15">
      <c r="A68" s="22" t="s">
        <v>136</v>
      </c>
      <c r="B68" s="251">
        <v>11</v>
      </c>
      <c r="C68" s="165">
        <v>1242</v>
      </c>
      <c r="D68" s="164">
        <v>148</v>
      </c>
      <c r="E68" s="166">
        <v>112</v>
      </c>
      <c r="F68" s="175">
        <v>151</v>
      </c>
      <c r="G68" s="248">
        <v>63</v>
      </c>
      <c r="H68" s="251">
        <v>41</v>
      </c>
      <c r="I68" s="166">
        <v>131</v>
      </c>
    </row>
    <row r="69" spans="1:10" ht="21" customHeight="1" x14ac:dyDescent="0.15">
      <c r="A69" s="261" t="s">
        <v>154</v>
      </c>
      <c r="B69" s="168">
        <f t="shared" ref="B69:I69" si="5">SUM(B65:B68)</f>
        <v>57</v>
      </c>
      <c r="C69" s="178">
        <f t="shared" si="5"/>
        <v>5242</v>
      </c>
      <c r="D69" s="172">
        <f t="shared" si="5"/>
        <v>1125</v>
      </c>
      <c r="E69" s="174">
        <f t="shared" si="5"/>
        <v>1311</v>
      </c>
      <c r="F69" s="187">
        <f t="shared" si="5"/>
        <v>4588</v>
      </c>
      <c r="G69" s="174">
        <f t="shared" si="5"/>
        <v>1640</v>
      </c>
      <c r="H69" s="168">
        <f t="shared" si="5"/>
        <v>236</v>
      </c>
      <c r="I69" s="178">
        <f t="shared" si="5"/>
        <v>2532</v>
      </c>
    </row>
    <row r="70" spans="1:10" ht="21" customHeight="1" x14ac:dyDescent="0.15">
      <c r="A70" s="19" t="s">
        <v>4</v>
      </c>
      <c r="B70" s="179">
        <f>+B33+B39+B69+B47+B48+B51+B54+B57+B58+B64</f>
        <v>968</v>
      </c>
      <c r="C70" s="180">
        <f t="shared" ref="C70:I70" si="6">+C33+C39+C69+C47+C48+C51+C54+C57+C58+C64</f>
        <v>142770</v>
      </c>
      <c r="D70" s="179">
        <f t="shared" si="6"/>
        <v>8340</v>
      </c>
      <c r="E70" s="180">
        <f t="shared" si="6"/>
        <v>15767</v>
      </c>
      <c r="F70" s="190">
        <f t="shared" si="6"/>
        <v>67010</v>
      </c>
      <c r="G70" s="190">
        <f t="shared" si="6"/>
        <v>28220</v>
      </c>
      <c r="H70" s="179">
        <f t="shared" si="6"/>
        <v>4096</v>
      </c>
      <c r="I70" s="180">
        <f t="shared" si="6"/>
        <v>54725</v>
      </c>
    </row>
    <row r="71" spans="1:10" ht="21" customHeight="1" x14ac:dyDescent="0.15">
      <c r="A71" s="22" t="s">
        <v>5</v>
      </c>
      <c r="B71" s="262">
        <v>26</v>
      </c>
      <c r="C71" s="263">
        <v>2140</v>
      </c>
      <c r="D71" s="262">
        <v>255</v>
      </c>
      <c r="E71" s="264">
        <v>872</v>
      </c>
      <c r="F71" s="263">
        <v>938</v>
      </c>
      <c r="G71" s="294">
        <v>42</v>
      </c>
      <c r="H71" s="295">
        <v>145</v>
      </c>
      <c r="I71" s="296">
        <v>1366</v>
      </c>
      <c r="J71" s="4"/>
    </row>
    <row r="72" spans="1:10" ht="21" customHeight="1" x14ac:dyDescent="0.15">
      <c r="A72" s="22" t="s">
        <v>6</v>
      </c>
      <c r="B72" s="164">
        <v>30</v>
      </c>
      <c r="C72" s="175">
        <v>3392</v>
      </c>
      <c r="D72" s="164">
        <v>292</v>
      </c>
      <c r="E72" s="175">
        <v>738</v>
      </c>
      <c r="F72" s="167">
        <v>8182</v>
      </c>
      <c r="G72" s="167">
        <v>175</v>
      </c>
      <c r="H72" s="164">
        <v>109</v>
      </c>
      <c r="I72" s="265">
        <v>1990</v>
      </c>
    </row>
    <row r="73" spans="1:10" ht="21" customHeight="1" x14ac:dyDescent="0.15">
      <c r="A73" s="22" t="s">
        <v>7</v>
      </c>
      <c r="B73" s="164">
        <v>46</v>
      </c>
      <c r="C73" s="175">
        <v>4655</v>
      </c>
      <c r="D73" s="164">
        <v>377</v>
      </c>
      <c r="E73" s="265">
        <v>457</v>
      </c>
      <c r="F73" s="175">
        <v>737</v>
      </c>
      <c r="G73" s="248">
        <v>1640</v>
      </c>
      <c r="H73" s="251">
        <v>68</v>
      </c>
      <c r="I73" s="166">
        <v>929</v>
      </c>
    </row>
    <row r="74" spans="1:10" ht="21" customHeight="1" x14ac:dyDescent="0.15">
      <c r="A74" s="22" t="s">
        <v>8</v>
      </c>
      <c r="B74" s="170">
        <v>8</v>
      </c>
      <c r="C74" s="175">
        <v>1616</v>
      </c>
      <c r="D74" s="164">
        <v>614</v>
      </c>
      <c r="E74" s="265">
        <v>384</v>
      </c>
      <c r="F74" s="175">
        <v>732</v>
      </c>
      <c r="G74" s="248">
        <v>6</v>
      </c>
      <c r="H74" s="251">
        <v>75</v>
      </c>
      <c r="I74" s="166">
        <v>9544</v>
      </c>
    </row>
    <row r="75" spans="1:10" ht="21" customHeight="1" x14ac:dyDescent="0.15">
      <c r="A75" s="266" t="s">
        <v>9</v>
      </c>
      <c r="B75" s="179">
        <f t="shared" ref="B75:I75" si="7">SUM(B71:B74)</f>
        <v>110</v>
      </c>
      <c r="C75" s="180">
        <f t="shared" si="7"/>
        <v>11803</v>
      </c>
      <c r="D75" s="179">
        <f t="shared" si="7"/>
        <v>1538</v>
      </c>
      <c r="E75" s="180">
        <f t="shared" si="7"/>
        <v>2451</v>
      </c>
      <c r="F75" s="190">
        <f t="shared" si="7"/>
        <v>10589</v>
      </c>
      <c r="G75" s="190">
        <f t="shared" si="7"/>
        <v>1863</v>
      </c>
      <c r="H75" s="179">
        <f t="shared" si="7"/>
        <v>397</v>
      </c>
      <c r="I75" s="180">
        <f t="shared" si="7"/>
        <v>13829</v>
      </c>
    </row>
    <row r="76" spans="1:10" ht="21" customHeight="1" x14ac:dyDescent="0.15">
      <c r="A76" s="19" t="s">
        <v>10</v>
      </c>
      <c r="B76" s="179">
        <f t="shared" ref="B76:I76" si="8">B70+B75</f>
        <v>1078</v>
      </c>
      <c r="C76" s="180">
        <f t="shared" si="8"/>
        <v>154573</v>
      </c>
      <c r="D76" s="179">
        <f t="shared" si="8"/>
        <v>9878</v>
      </c>
      <c r="E76" s="180">
        <f t="shared" si="8"/>
        <v>18218</v>
      </c>
      <c r="F76" s="190">
        <f t="shared" si="8"/>
        <v>77599</v>
      </c>
      <c r="G76" s="190">
        <f t="shared" si="8"/>
        <v>30083</v>
      </c>
      <c r="H76" s="179">
        <f t="shared" si="8"/>
        <v>4493</v>
      </c>
      <c r="I76" s="180">
        <f t="shared" si="8"/>
        <v>68554</v>
      </c>
    </row>
    <row r="77" spans="1:10" ht="21" customHeight="1" x14ac:dyDescent="0.15">
      <c r="A77" s="21" t="s">
        <v>11</v>
      </c>
      <c r="B77" s="181">
        <v>34</v>
      </c>
      <c r="C77" s="182">
        <v>2911</v>
      </c>
      <c r="D77" s="181">
        <v>282</v>
      </c>
      <c r="E77" s="267">
        <v>163</v>
      </c>
      <c r="F77" s="182">
        <v>935</v>
      </c>
      <c r="G77" s="190">
        <v>198</v>
      </c>
      <c r="H77" s="181">
        <v>72</v>
      </c>
      <c r="I77" s="267">
        <v>1410</v>
      </c>
    </row>
    <row r="78" spans="1:10" ht="21" customHeight="1" x14ac:dyDescent="0.15">
      <c r="A78" s="19" t="s">
        <v>12</v>
      </c>
      <c r="B78" s="181">
        <f>B76+B77</f>
        <v>1112</v>
      </c>
      <c r="C78" s="182">
        <f t="shared" ref="C78:I78" si="9">C76+C77</f>
        <v>157484</v>
      </c>
      <c r="D78" s="179">
        <f t="shared" si="9"/>
        <v>10160</v>
      </c>
      <c r="E78" s="180">
        <f t="shared" si="9"/>
        <v>18381</v>
      </c>
      <c r="F78" s="179">
        <f t="shared" si="9"/>
        <v>78534</v>
      </c>
      <c r="G78" s="179">
        <f t="shared" si="9"/>
        <v>30281</v>
      </c>
      <c r="H78" s="179">
        <f t="shared" si="9"/>
        <v>4565</v>
      </c>
      <c r="I78" s="180">
        <f t="shared" si="9"/>
        <v>69964</v>
      </c>
    </row>
    <row r="79" spans="1:10" ht="21" customHeight="1" x14ac:dyDescent="0.15">
      <c r="A79" s="19" t="s">
        <v>13</v>
      </c>
      <c r="B79" s="179">
        <f t="shared" ref="B79:I79" si="10">B78+B7</f>
        <v>1321</v>
      </c>
      <c r="C79" s="180">
        <f t="shared" si="10"/>
        <v>161328</v>
      </c>
      <c r="D79" s="179">
        <f t="shared" si="10"/>
        <v>28107</v>
      </c>
      <c r="E79" s="180">
        <f t="shared" si="10"/>
        <v>28374</v>
      </c>
      <c r="F79" s="190">
        <f t="shared" si="10"/>
        <v>152686</v>
      </c>
      <c r="G79" s="190">
        <f t="shared" si="10"/>
        <v>44476</v>
      </c>
      <c r="H79" s="179">
        <f t="shared" si="10"/>
        <v>4603</v>
      </c>
      <c r="I79" s="180">
        <f t="shared" si="10"/>
        <v>70316</v>
      </c>
    </row>
  </sheetData>
  <mergeCells count="19">
    <mergeCell ref="A1:I1"/>
    <mergeCell ref="B3:C3"/>
    <mergeCell ref="D3:E3"/>
    <mergeCell ref="H3:I3"/>
    <mergeCell ref="F3:F5"/>
    <mergeCell ref="C4:C5"/>
    <mergeCell ref="D4:D5"/>
    <mergeCell ref="E4:E5"/>
    <mergeCell ref="H44:H45"/>
    <mergeCell ref="I44:I45"/>
    <mergeCell ref="H4:H5"/>
    <mergeCell ref="I4:I5"/>
    <mergeCell ref="H43:I43"/>
    <mergeCell ref="D43:E43"/>
    <mergeCell ref="F43:F45"/>
    <mergeCell ref="C44:C45"/>
    <mergeCell ref="D44:D45"/>
    <mergeCell ref="E44:E45"/>
    <mergeCell ref="B43:C43"/>
  </mergeCells>
  <phoneticPr fontId="2"/>
  <pageMargins left="0.78740157480314965" right="0.78740157480314965" top="0.55118110236220474" bottom="0.74803149606299213" header="0.31496062992125984" footer="0.31496062992125984"/>
  <pageSetup paperSize="9" scale="99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富山県</cp:lastModifiedBy>
  <cp:lastPrinted>2022-08-22T00:19:40Z</cp:lastPrinted>
  <dcterms:created xsi:type="dcterms:W3CDTF">2002-09-11T02:43:10Z</dcterms:created>
  <dcterms:modified xsi:type="dcterms:W3CDTF">2022-11-17T02:58:11Z</dcterms:modified>
</cp:coreProperties>
</file>