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統計\富山県の公共図書館\29公共図書館調査（28年度調査）\H29原稿\"/>
    </mc:Choice>
  </mc:AlternateContent>
  <bookViews>
    <workbookView xWindow="0" yWindow="-75" windowWidth="7395" windowHeight="11640" firstSheet="1" activeTab="2"/>
  </bookViews>
  <sheets>
    <sheet name="集計表1" sheetId="15" r:id="rId1"/>
    <sheet name="集計表2" sheetId="16" r:id="rId2"/>
    <sheet name="集計表3" sheetId="17" r:id="rId3"/>
    <sheet name="集計表4" sheetId="18" r:id="rId4"/>
  </sheets>
  <definedNames>
    <definedName name="a欄">#REF!</definedName>
    <definedName name="b欄">#REF!</definedName>
    <definedName name="c欄">#REF!</definedName>
    <definedName name="data">#REF!</definedName>
    <definedName name="d欄">#REF!</definedName>
    <definedName name="e欄">#REF!</definedName>
    <definedName name="f欄">#REF!</definedName>
    <definedName name="g欄">#REF!</definedName>
    <definedName name="h欄">#REF!</definedName>
    <definedName name="i欄">#REF!</definedName>
    <definedName name="j欄">#REF!</definedName>
    <definedName name="k欄">#REF!</definedName>
    <definedName name="l欄">#REF!</definedName>
    <definedName name="m欄">#REF!</definedName>
    <definedName name="_xlnm.Print_Area" localSheetId="0">集計表1!$A$1:$I$80</definedName>
    <definedName name="_xlnm.Print_Area" localSheetId="1">集計表2!$A$1:$J$82</definedName>
    <definedName name="_xlnm.Print_Area" localSheetId="2">集計表3!$A$1:$AM$89</definedName>
    <definedName name="_xlnm.Print_Area" localSheetId="3">集計表4!$A$1:$I$82</definedName>
    <definedName name="touroku">#REF!</definedName>
  </definedNames>
  <calcPr calcId="152511"/>
</workbook>
</file>

<file path=xl/calcChain.xml><?xml version="1.0" encoding="utf-8"?>
<calcChain xmlns="http://schemas.openxmlformats.org/spreadsheetml/2006/main">
  <c r="I77" i="18" l="1"/>
  <c r="H77" i="18"/>
  <c r="G77" i="18"/>
  <c r="F77" i="18"/>
  <c r="E77" i="18"/>
  <c r="D77" i="18"/>
  <c r="C77" i="18"/>
  <c r="B77" i="18"/>
  <c r="I71" i="18"/>
  <c r="I72" i="18" s="1"/>
  <c r="I78" i="18" s="1"/>
  <c r="I80" i="18" s="1"/>
  <c r="I81" i="18" s="1"/>
  <c r="H71" i="18"/>
  <c r="H72" i="18" s="1"/>
  <c r="H78" i="18" s="1"/>
  <c r="H80" i="18" s="1"/>
  <c r="H81" i="18" s="1"/>
  <c r="G71" i="18"/>
  <c r="G72" i="18" s="1"/>
  <c r="G78" i="18" s="1"/>
  <c r="G80" i="18" s="1"/>
  <c r="G81" i="18" s="1"/>
  <c r="F71" i="18"/>
  <c r="F72" i="18" s="1"/>
  <c r="F78" i="18" s="1"/>
  <c r="F80" i="18" s="1"/>
  <c r="F81" i="18" s="1"/>
  <c r="E71" i="18"/>
  <c r="E72" i="18" s="1"/>
  <c r="E78" i="18" s="1"/>
  <c r="E80" i="18" s="1"/>
  <c r="E81" i="18" s="1"/>
  <c r="D71" i="18"/>
  <c r="D72" i="18" s="1"/>
  <c r="D78" i="18" s="1"/>
  <c r="D80" i="18" s="1"/>
  <c r="D81" i="18" s="1"/>
  <c r="C71" i="18"/>
  <c r="C72" i="18" s="1"/>
  <c r="C78" i="18" s="1"/>
  <c r="C80" i="18" s="1"/>
  <c r="C81" i="18" s="1"/>
  <c r="B71" i="18"/>
  <c r="B72" i="18" s="1"/>
  <c r="B78" i="18" s="1"/>
  <c r="B80" i="18" s="1"/>
  <c r="B81" i="18" s="1"/>
  <c r="I66" i="18"/>
  <c r="H66" i="18"/>
  <c r="G66" i="18"/>
  <c r="F66" i="18"/>
  <c r="E66" i="18"/>
  <c r="D66" i="18"/>
  <c r="C66" i="18"/>
  <c r="B66" i="18"/>
  <c r="I60" i="18"/>
  <c r="H60" i="18"/>
  <c r="G60" i="18"/>
  <c r="F60" i="18"/>
  <c r="E60" i="18"/>
  <c r="D60" i="18"/>
  <c r="C60" i="18"/>
  <c r="B60" i="18"/>
  <c r="I57" i="18"/>
  <c r="H57" i="18"/>
  <c r="G57" i="18"/>
  <c r="F57" i="18"/>
  <c r="E57" i="18"/>
  <c r="D57" i="18"/>
  <c r="C57" i="18"/>
  <c r="B57" i="18"/>
  <c r="I54" i="18"/>
  <c r="H54" i="18"/>
  <c r="G54" i="18"/>
  <c r="F54" i="18"/>
  <c r="E54" i="18"/>
  <c r="D54" i="18"/>
  <c r="C54" i="18"/>
  <c r="B54" i="18"/>
  <c r="I51" i="18"/>
  <c r="H51" i="18"/>
  <c r="G51" i="18"/>
  <c r="F51" i="18"/>
  <c r="E51" i="18"/>
  <c r="D51" i="18"/>
  <c r="C51" i="18"/>
  <c r="B51" i="18"/>
  <c r="I39" i="18"/>
  <c r="H39" i="18"/>
  <c r="G39" i="18"/>
  <c r="F39" i="18"/>
  <c r="E39" i="18"/>
  <c r="D39" i="18"/>
  <c r="C39" i="18"/>
  <c r="B39" i="18"/>
  <c r="I33" i="18"/>
  <c r="H33" i="18"/>
  <c r="G33" i="18"/>
  <c r="F33" i="18"/>
  <c r="J77" i="16"/>
  <c r="I77" i="16"/>
  <c r="H77" i="16"/>
  <c r="G77" i="16"/>
  <c r="F77" i="16"/>
  <c r="E77" i="16"/>
  <c r="D77" i="16"/>
  <c r="C77" i="16"/>
  <c r="B77" i="16"/>
  <c r="G72" i="16"/>
  <c r="G78" i="16" s="1"/>
  <c r="G80" i="16" s="1"/>
  <c r="G81" i="16" s="1"/>
  <c r="J71" i="16"/>
  <c r="J72" i="16" s="1"/>
  <c r="J78" i="16" s="1"/>
  <c r="J80" i="16" s="1"/>
  <c r="J81" i="16" s="1"/>
  <c r="I71" i="16"/>
  <c r="F71" i="16"/>
  <c r="F72" i="16" s="1"/>
  <c r="F78" i="16" s="1"/>
  <c r="F80" i="16" s="1"/>
  <c r="F81" i="16" s="1"/>
  <c r="E71" i="16"/>
  <c r="D71" i="16"/>
  <c r="D72" i="16" s="1"/>
  <c r="D78" i="16" s="1"/>
  <c r="D80" i="16" s="1"/>
  <c r="D81" i="16" s="1"/>
  <c r="C71" i="16"/>
  <c r="B71" i="16"/>
  <c r="B72" i="16" s="1"/>
  <c r="B78" i="16" s="1"/>
  <c r="B80" i="16" s="1"/>
  <c r="B81" i="16" s="1"/>
  <c r="J66" i="16"/>
  <c r="I66" i="16"/>
  <c r="F66" i="16"/>
  <c r="E66" i="16"/>
  <c r="D66" i="16"/>
  <c r="C66" i="16"/>
  <c r="B66" i="16"/>
  <c r="J60" i="16"/>
  <c r="I60" i="16"/>
  <c r="F60" i="16"/>
  <c r="E60" i="16"/>
  <c r="D60" i="16"/>
  <c r="C60" i="16"/>
  <c r="B60" i="16"/>
  <c r="J57" i="16"/>
  <c r="I57" i="16"/>
  <c r="F57" i="16"/>
  <c r="E57" i="16"/>
  <c r="D57" i="16"/>
  <c r="C57" i="16"/>
  <c r="B57" i="16"/>
  <c r="J54" i="16"/>
  <c r="I54" i="16"/>
  <c r="H54" i="16"/>
  <c r="H72" i="16" s="1"/>
  <c r="H78" i="16" s="1"/>
  <c r="H80" i="16" s="1"/>
  <c r="H81" i="16" s="1"/>
  <c r="G54" i="16"/>
  <c r="F54" i="16"/>
  <c r="E54" i="16"/>
  <c r="D54" i="16"/>
  <c r="C54" i="16"/>
  <c r="B54" i="16"/>
  <c r="J51" i="16"/>
  <c r="I51" i="16"/>
  <c r="I72" i="16" s="1"/>
  <c r="I78" i="16" s="1"/>
  <c r="I80" i="16" s="1"/>
  <c r="I81" i="16" s="1"/>
  <c r="F51" i="16"/>
  <c r="E51" i="16"/>
  <c r="E72" i="16" s="1"/>
  <c r="E78" i="16" s="1"/>
  <c r="E80" i="16" s="1"/>
  <c r="E81" i="16" s="1"/>
  <c r="D51" i="16"/>
  <c r="C51" i="16"/>
  <c r="C72" i="16" s="1"/>
  <c r="C78" i="16" s="1"/>
  <c r="C80" i="16" s="1"/>
  <c r="C81" i="16" s="1"/>
  <c r="B51" i="16"/>
  <c r="J39" i="16"/>
  <c r="I39" i="16"/>
  <c r="F39" i="16"/>
  <c r="E39" i="16"/>
  <c r="D39" i="16"/>
  <c r="C39" i="16"/>
  <c r="B39" i="16"/>
  <c r="J33" i="16"/>
  <c r="I33" i="16"/>
  <c r="F33" i="16"/>
  <c r="E33" i="16"/>
  <c r="D33" i="16"/>
  <c r="C33" i="16"/>
  <c r="B33" i="16"/>
  <c r="C80" i="15"/>
  <c r="C79" i="15"/>
  <c r="I78" i="15"/>
  <c r="H78" i="15"/>
  <c r="G76" i="15"/>
  <c r="I76" i="15" s="1"/>
  <c r="F76" i="15"/>
  <c r="E76" i="15"/>
  <c r="H76" i="15" s="1"/>
  <c r="D76" i="15"/>
  <c r="B76" i="15"/>
  <c r="I75" i="15"/>
  <c r="H75" i="15"/>
  <c r="I74" i="15"/>
  <c r="H74" i="15"/>
  <c r="I73" i="15"/>
  <c r="H73" i="15"/>
  <c r="I72" i="15"/>
  <c r="H72" i="15"/>
  <c r="H71" i="15"/>
  <c r="G71" i="15"/>
  <c r="G77" i="15" s="1"/>
  <c r="F71" i="15"/>
  <c r="F77" i="15" s="1"/>
  <c r="F79" i="15" s="1"/>
  <c r="F80" i="15" s="1"/>
  <c r="E71" i="15"/>
  <c r="E77" i="15" s="1"/>
  <c r="D71" i="15"/>
  <c r="D77" i="15" s="1"/>
  <c r="D79" i="15" s="1"/>
  <c r="D80" i="15" s="1"/>
  <c r="B71" i="15"/>
  <c r="B77" i="15" s="1"/>
  <c r="B79" i="15" s="1"/>
  <c r="B80" i="15" s="1"/>
  <c r="I70" i="15"/>
  <c r="H70" i="15"/>
  <c r="I65" i="15"/>
  <c r="H65" i="15"/>
  <c r="I59" i="15"/>
  <c r="H59" i="15"/>
  <c r="I56" i="15"/>
  <c r="H56" i="15"/>
  <c r="I53" i="15"/>
  <c r="H53" i="15"/>
  <c r="I50" i="15"/>
  <c r="H50" i="15"/>
  <c r="I47" i="15"/>
  <c r="H47" i="15"/>
  <c r="I46" i="15"/>
  <c r="H46" i="15"/>
  <c r="I39" i="15"/>
  <c r="H39" i="15"/>
  <c r="I33" i="15"/>
  <c r="H33" i="15"/>
  <c r="I7" i="15"/>
  <c r="H7" i="15"/>
  <c r="E79" i="15" l="1"/>
  <c r="H77" i="15"/>
  <c r="G79" i="15"/>
  <c r="I77" i="15"/>
  <c r="I71" i="15"/>
  <c r="G80" i="15" l="1"/>
  <c r="I80" i="15" s="1"/>
  <c r="I79" i="15"/>
  <c r="E80" i="15"/>
  <c r="H80" i="15" s="1"/>
  <c r="H79" i="15"/>
  <c r="AK35" i="17" l="1"/>
  <c r="R10" i="17" l="1"/>
  <c r="P12" i="17"/>
  <c r="Q12" i="17"/>
  <c r="P62" i="17" l="1"/>
  <c r="Q59" i="17" l="1"/>
  <c r="AG55" i="17"/>
  <c r="AF55" i="17"/>
  <c r="AE55" i="17"/>
  <c r="AD55" i="17"/>
  <c r="AC55" i="17"/>
  <c r="AB55" i="17"/>
  <c r="Y55" i="17"/>
  <c r="X55" i="17"/>
  <c r="W55" i="17"/>
  <c r="V55" i="17"/>
  <c r="M55" i="17"/>
  <c r="L55" i="17"/>
  <c r="K55" i="17"/>
  <c r="J55" i="17"/>
  <c r="AA54" i="17"/>
  <c r="Z54" i="17"/>
  <c r="U54" i="17"/>
  <c r="O54" i="17" s="1"/>
  <c r="T54" i="17"/>
  <c r="S54" i="17"/>
  <c r="R54" i="17"/>
  <c r="Q54" i="17"/>
  <c r="P54" i="17"/>
  <c r="I54" i="17"/>
  <c r="H54" i="17"/>
  <c r="G54" i="17"/>
  <c r="F54" i="17"/>
  <c r="AK55" i="17"/>
  <c r="AJ55" i="17"/>
  <c r="AI55" i="17"/>
  <c r="H9" i="17"/>
  <c r="I9" i="17"/>
  <c r="C9" i="17" s="1"/>
  <c r="P9" i="17"/>
  <c r="Q9" i="17"/>
  <c r="R9" i="17"/>
  <c r="S9" i="17"/>
  <c r="T9" i="17"/>
  <c r="D9" i="17"/>
  <c r="U9" i="17"/>
  <c r="E9" i="17"/>
  <c r="Z9" i="17"/>
  <c r="F9" i="17"/>
  <c r="AA9" i="17"/>
  <c r="G9" i="17"/>
  <c r="AI9" i="17"/>
  <c r="AJ9" i="17"/>
  <c r="AK9" i="17"/>
  <c r="AL9" i="17"/>
  <c r="AM9" i="17"/>
  <c r="H10" i="17"/>
  <c r="I10" i="17"/>
  <c r="P10" i="17"/>
  <c r="Q10" i="17"/>
  <c r="S10" i="17"/>
  <c r="T10" i="17"/>
  <c r="U10" i="17"/>
  <c r="E10" i="17"/>
  <c r="Z10" i="17"/>
  <c r="AA10" i="17"/>
  <c r="O10" i="17" s="1"/>
  <c r="H11" i="17"/>
  <c r="I11" i="17"/>
  <c r="P11" i="17"/>
  <c r="Q11" i="17"/>
  <c r="R11" i="17"/>
  <c r="S11" i="17"/>
  <c r="T11" i="17"/>
  <c r="D11" i="17" s="1"/>
  <c r="U11" i="17"/>
  <c r="E11" i="17" s="1"/>
  <c r="Z11" i="17"/>
  <c r="F11" i="17" s="1"/>
  <c r="AA11" i="17"/>
  <c r="G11" i="17" s="1"/>
  <c r="H12" i="17"/>
  <c r="I12" i="17"/>
  <c r="R12" i="17"/>
  <c r="S12" i="17"/>
  <c r="T12" i="17"/>
  <c r="D12" i="17" s="1"/>
  <c r="U12" i="17"/>
  <c r="E12" i="17" s="1"/>
  <c r="Z12" i="17"/>
  <c r="F12" i="17" s="1"/>
  <c r="AA12" i="17"/>
  <c r="G12" i="17" s="1"/>
  <c r="H13" i="17"/>
  <c r="I13" i="17"/>
  <c r="P13" i="17"/>
  <c r="Q13" i="17"/>
  <c r="R13" i="17"/>
  <c r="S13" i="17"/>
  <c r="T13" i="17"/>
  <c r="D13" i="17" s="1"/>
  <c r="U13" i="17"/>
  <c r="Z13" i="17"/>
  <c r="F13" i="17" s="1"/>
  <c r="AA13" i="17"/>
  <c r="G13" i="17" s="1"/>
  <c r="H14" i="17"/>
  <c r="I14" i="17"/>
  <c r="P14" i="17"/>
  <c r="Q14" i="17"/>
  <c r="R14" i="17"/>
  <c r="S14" i="17"/>
  <c r="T14" i="17"/>
  <c r="D14" i="17" s="1"/>
  <c r="U14" i="17"/>
  <c r="E14" i="17" s="1"/>
  <c r="Z14" i="17"/>
  <c r="F14" i="17" s="1"/>
  <c r="AA14" i="17"/>
  <c r="G14" i="17" s="1"/>
  <c r="H15" i="17"/>
  <c r="I15" i="17"/>
  <c r="P15" i="17"/>
  <c r="Q15" i="17"/>
  <c r="R15" i="17"/>
  <c r="S15" i="17"/>
  <c r="T15" i="17"/>
  <c r="D15" i="17" s="1"/>
  <c r="U15" i="17"/>
  <c r="Z15" i="17"/>
  <c r="F15" i="17" s="1"/>
  <c r="AA15" i="17"/>
  <c r="G15" i="17" s="1"/>
  <c r="H16" i="17"/>
  <c r="I16" i="17"/>
  <c r="P16" i="17"/>
  <c r="Q16" i="17"/>
  <c r="R16" i="17"/>
  <c r="S16" i="17"/>
  <c r="T16" i="17"/>
  <c r="D16" i="17" s="1"/>
  <c r="U16" i="17"/>
  <c r="E16" i="17" s="1"/>
  <c r="Z16" i="17"/>
  <c r="F16" i="17" s="1"/>
  <c r="AA16" i="17"/>
  <c r="G16" i="17" s="1"/>
  <c r="H17" i="17"/>
  <c r="I17" i="17"/>
  <c r="P17" i="17"/>
  <c r="Q17" i="17"/>
  <c r="R17" i="17"/>
  <c r="S17" i="17"/>
  <c r="T17" i="17"/>
  <c r="D17" i="17" s="1"/>
  <c r="U17" i="17"/>
  <c r="Z17" i="17"/>
  <c r="F17" i="17" s="1"/>
  <c r="AA17" i="17"/>
  <c r="G17" i="17" s="1"/>
  <c r="H18" i="17"/>
  <c r="I18" i="17"/>
  <c r="P18" i="17"/>
  <c r="Q18" i="17"/>
  <c r="R18" i="17"/>
  <c r="S18" i="17"/>
  <c r="T18" i="17"/>
  <c r="D18" i="17" s="1"/>
  <c r="U18" i="17"/>
  <c r="E18" i="17" s="1"/>
  <c r="Z18" i="17"/>
  <c r="F18" i="17" s="1"/>
  <c r="AA18" i="17"/>
  <c r="G18" i="17" s="1"/>
  <c r="H19" i="17"/>
  <c r="I19" i="17"/>
  <c r="P19" i="17"/>
  <c r="Q19" i="17"/>
  <c r="R19" i="17"/>
  <c r="S19" i="17"/>
  <c r="T19" i="17"/>
  <c r="D19" i="17" s="1"/>
  <c r="U19" i="17"/>
  <c r="Z19" i="17"/>
  <c r="F19" i="17" s="1"/>
  <c r="AA19" i="17"/>
  <c r="G19" i="17" s="1"/>
  <c r="H20" i="17"/>
  <c r="I20" i="17"/>
  <c r="P20" i="17"/>
  <c r="Q20" i="17"/>
  <c r="R20" i="17"/>
  <c r="S20" i="17"/>
  <c r="T20" i="17"/>
  <c r="D20" i="17" s="1"/>
  <c r="U20" i="17"/>
  <c r="E20" i="17" s="1"/>
  <c r="Z20" i="17"/>
  <c r="F20" i="17" s="1"/>
  <c r="AA20" i="17"/>
  <c r="G20" i="17" s="1"/>
  <c r="H21" i="17"/>
  <c r="I21" i="17"/>
  <c r="P21" i="17"/>
  <c r="Q21" i="17"/>
  <c r="R21" i="17"/>
  <c r="S21" i="17"/>
  <c r="T21" i="17"/>
  <c r="D21" i="17" s="1"/>
  <c r="U21" i="17"/>
  <c r="Z21" i="17"/>
  <c r="F21" i="17" s="1"/>
  <c r="AA21" i="17"/>
  <c r="G21" i="17" s="1"/>
  <c r="H22" i="17"/>
  <c r="I22" i="17"/>
  <c r="P22" i="17"/>
  <c r="Q22" i="17"/>
  <c r="R22" i="17"/>
  <c r="S22" i="17"/>
  <c r="T22" i="17"/>
  <c r="D22" i="17" s="1"/>
  <c r="U22" i="17"/>
  <c r="E22" i="17" s="1"/>
  <c r="Z22" i="17"/>
  <c r="F22" i="17" s="1"/>
  <c r="AA22" i="17"/>
  <c r="G22" i="17" s="1"/>
  <c r="H23" i="17"/>
  <c r="I23" i="17"/>
  <c r="P23" i="17"/>
  <c r="Q23" i="17"/>
  <c r="R23" i="17"/>
  <c r="S23" i="17"/>
  <c r="T23" i="17"/>
  <c r="D23" i="17" s="1"/>
  <c r="U23" i="17"/>
  <c r="Z23" i="17"/>
  <c r="F23" i="17" s="1"/>
  <c r="AA23" i="17"/>
  <c r="G23" i="17" s="1"/>
  <c r="H24" i="17"/>
  <c r="I24" i="17"/>
  <c r="P24" i="17"/>
  <c r="Q24" i="17"/>
  <c r="R24" i="17"/>
  <c r="S24" i="17"/>
  <c r="T24" i="17"/>
  <c r="U24" i="17"/>
  <c r="E24" i="17" s="1"/>
  <c r="Z24" i="17"/>
  <c r="F24" i="17" s="1"/>
  <c r="AA24" i="17"/>
  <c r="G24" i="17" s="1"/>
  <c r="H25" i="17"/>
  <c r="I25" i="17"/>
  <c r="P25" i="17"/>
  <c r="Q25" i="17"/>
  <c r="R25" i="17"/>
  <c r="S25" i="17"/>
  <c r="T25" i="17"/>
  <c r="D25" i="17" s="1"/>
  <c r="U25" i="17"/>
  <c r="Z25" i="17"/>
  <c r="F25" i="17" s="1"/>
  <c r="AA25" i="17"/>
  <c r="G25" i="17" s="1"/>
  <c r="H26" i="17"/>
  <c r="I26" i="17"/>
  <c r="P26" i="17"/>
  <c r="Q26" i="17"/>
  <c r="R26" i="17"/>
  <c r="S26" i="17"/>
  <c r="T26" i="17"/>
  <c r="U26" i="17"/>
  <c r="E26" i="17" s="1"/>
  <c r="Z26" i="17"/>
  <c r="F26" i="17" s="1"/>
  <c r="AA26" i="17"/>
  <c r="G26" i="17" s="1"/>
  <c r="H27" i="17"/>
  <c r="I27" i="17"/>
  <c r="P27" i="17"/>
  <c r="Q27" i="17"/>
  <c r="R27" i="17"/>
  <c r="S27" i="17"/>
  <c r="T27" i="17"/>
  <c r="U27" i="17"/>
  <c r="E27" i="17"/>
  <c r="Z27" i="17"/>
  <c r="F27" i="17"/>
  <c r="AA27" i="17"/>
  <c r="G27" i="17"/>
  <c r="H28" i="17"/>
  <c r="I28" i="17"/>
  <c r="P28" i="17"/>
  <c r="Q28" i="17"/>
  <c r="R28" i="17"/>
  <c r="S28" i="17"/>
  <c r="T28" i="17"/>
  <c r="U28" i="17"/>
  <c r="Z28" i="17"/>
  <c r="F28" i="17" s="1"/>
  <c r="AA28" i="17"/>
  <c r="G28" i="17" s="1"/>
  <c r="H29" i="17"/>
  <c r="I29" i="17"/>
  <c r="P29" i="17"/>
  <c r="Q29" i="17"/>
  <c r="R29" i="17"/>
  <c r="S29" i="17"/>
  <c r="T29" i="17"/>
  <c r="D29" i="17" s="1"/>
  <c r="U29" i="17"/>
  <c r="E29" i="17" s="1"/>
  <c r="Z29" i="17"/>
  <c r="F29" i="17" s="1"/>
  <c r="AA29" i="17"/>
  <c r="G29" i="17" s="1"/>
  <c r="H30" i="17"/>
  <c r="I30" i="17"/>
  <c r="P30" i="17"/>
  <c r="Q30" i="17"/>
  <c r="R30" i="17"/>
  <c r="S30" i="17"/>
  <c r="T30" i="17"/>
  <c r="D30" i="17" s="1"/>
  <c r="U30" i="17"/>
  <c r="E30" i="17" s="1"/>
  <c r="Z30" i="17"/>
  <c r="F30" i="17" s="1"/>
  <c r="AA30" i="17"/>
  <c r="G30" i="17" s="1"/>
  <c r="H31" i="17"/>
  <c r="I31" i="17"/>
  <c r="P31" i="17"/>
  <c r="Q31" i="17"/>
  <c r="R31" i="17"/>
  <c r="S31" i="17"/>
  <c r="T31" i="17"/>
  <c r="D31" i="17" s="1"/>
  <c r="U31" i="17"/>
  <c r="E31" i="17" s="1"/>
  <c r="Z31" i="17"/>
  <c r="F31" i="17" s="1"/>
  <c r="AA31" i="17"/>
  <c r="G31" i="17" s="1"/>
  <c r="H32" i="17"/>
  <c r="I32" i="17"/>
  <c r="P32" i="17"/>
  <c r="Q32" i="17"/>
  <c r="R32" i="17"/>
  <c r="S32" i="17"/>
  <c r="T32" i="17"/>
  <c r="D32" i="17" s="1"/>
  <c r="U32" i="17"/>
  <c r="E32" i="17" s="1"/>
  <c r="Z32" i="17"/>
  <c r="F32" i="17" s="1"/>
  <c r="AA32" i="17"/>
  <c r="G32" i="17" s="1"/>
  <c r="H33" i="17"/>
  <c r="I33" i="17"/>
  <c r="P33" i="17"/>
  <c r="Q33" i="17"/>
  <c r="R33" i="17"/>
  <c r="S33" i="17"/>
  <c r="T33" i="17"/>
  <c r="D33" i="17" s="1"/>
  <c r="U33" i="17"/>
  <c r="Z33" i="17"/>
  <c r="F33" i="17"/>
  <c r="AA33" i="17"/>
  <c r="G33" i="17"/>
  <c r="H34" i="17"/>
  <c r="I34" i="17"/>
  <c r="P34" i="17"/>
  <c r="Q34" i="17"/>
  <c r="R34" i="17"/>
  <c r="S34" i="17"/>
  <c r="T34" i="17"/>
  <c r="D34" i="17"/>
  <c r="U34" i="17"/>
  <c r="E34" i="17" s="1"/>
  <c r="Z34" i="17"/>
  <c r="AA34" i="17"/>
  <c r="J35" i="17"/>
  <c r="K35" i="17"/>
  <c r="L35" i="17"/>
  <c r="M35" i="17"/>
  <c r="V35" i="17"/>
  <c r="W35" i="17"/>
  <c r="X35" i="17"/>
  <c r="Y35" i="17"/>
  <c r="AB35" i="17"/>
  <c r="AC35" i="17"/>
  <c r="AD35" i="17"/>
  <c r="AE35" i="17"/>
  <c r="AF35" i="17"/>
  <c r="AG35" i="17"/>
  <c r="AL35" i="17"/>
  <c r="H36" i="17"/>
  <c r="I36" i="17"/>
  <c r="P36" i="17"/>
  <c r="Q36" i="17"/>
  <c r="R36" i="17"/>
  <c r="R41" i="17" s="1"/>
  <c r="S36" i="17"/>
  <c r="T36" i="17"/>
  <c r="U36" i="17"/>
  <c r="E36" i="17" s="1"/>
  <c r="Z36" i="17"/>
  <c r="F36" i="17" s="1"/>
  <c r="AA36" i="17"/>
  <c r="G36" i="17"/>
  <c r="H37" i="17"/>
  <c r="H41" i="17" s="1"/>
  <c r="I37" i="17"/>
  <c r="P37" i="17"/>
  <c r="Q37" i="17"/>
  <c r="R37" i="17"/>
  <c r="S37" i="17"/>
  <c r="T37" i="17"/>
  <c r="D37" i="17" s="1"/>
  <c r="U37" i="17"/>
  <c r="E37" i="17" s="1"/>
  <c r="Z37" i="17"/>
  <c r="F37" i="17" s="1"/>
  <c r="AA37" i="17"/>
  <c r="H38" i="17"/>
  <c r="I38" i="17"/>
  <c r="C38" i="17" s="1"/>
  <c r="P38" i="17"/>
  <c r="Q38" i="17"/>
  <c r="R38" i="17"/>
  <c r="S38" i="17"/>
  <c r="T38" i="17"/>
  <c r="D38" i="17"/>
  <c r="U38" i="17"/>
  <c r="E38" i="17"/>
  <c r="Z38" i="17"/>
  <c r="F38" i="17"/>
  <c r="AA38" i="17"/>
  <c r="G38" i="17"/>
  <c r="H39" i="17"/>
  <c r="I39" i="17"/>
  <c r="P39" i="17"/>
  <c r="Q39" i="17"/>
  <c r="R39" i="17"/>
  <c r="S39" i="17"/>
  <c r="T39" i="17"/>
  <c r="U39" i="17"/>
  <c r="Z39" i="17"/>
  <c r="F39" i="17" s="1"/>
  <c r="AA39" i="17"/>
  <c r="G39" i="17" s="1"/>
  <c r="H40" i="17"/>
  <c r="I40" i="17"/>
  <c r="C40" i="17" s="1"/>
  <c r="P40" i="17"/>
  <c r="Q40" i="17"/>
  <c r="R40" i="17"/>
  <c r="S40" i="17"/>
  <c r="T40" i="17"/>
  <c r="D40" i="17"/>
  <c r="U40" i="17"/>
  <c r="E40" i="17"/>
  <c r="Z40" i="17"/>
  <c r="F40" i="17"/>
  <c r="AA40" i="17"/>
  <c r="G40" i="17"/>
  <c r="J41" i="17"/>
  <c r="K41" i="17"/>
  <c r="L41" i="17"/>
  <c r="M41" i="17"/>
  <c r="V41" i="17"/>
  <c r="W41" i="17"/>
  <c r="X41" i="17"/>
  <c r="Y41" i="17"/>
  <c r="AB41" i="17"/>
  <c r="AC41" i="17"/>
  <c r="AD41" i="17"/>
  <c r="AE41" i="17"/>
  <c r="AF41" i="17"/>
  <c r="AG41" i="17"/>
  <c r="AL41" i="17"/>
  <c r="H51" i="17"/>
  <c r="I51" i="17"/>
  <c r="P51" i="17"/>
  <c r="Q51" i="17"/>
  <c r="R51" i="17"/>
  <c r="S51" i="17"/>
  <c r="T51" i="17"/>
  <c r="D51" i="17" s="1"/>
  <c r="U51" i="17"/>
  <c r="Z51" i="17"/>
  <c r="F51" i="17" s="1"/>
  <c r="AA51" i="17"/>
  <c r="G51" i="17" s="1"/>
  <c r="AI51" i="17"/>
  <c r="AJ51" i="17"/>
  <c r="AK51" i="17"/>
  <c r="AL51" i="17"/>
  <c r="AM51" i="17"/>
  <c r="H52" i="17"/>
  <c r="I52" i="17"/>
  <c r="P52" i="17"/>
  <c r="Q52" i="17"/>
  <c r="R52" i="17"/>
  <c r="S52" i="17"/>
  <c r="T52" i="17"/>
  <c r="U52" i="17"/>
  <c r="Z52" i="17"/>
  <c r="F52" i="17" s="1"/>
  <c r="AA52" i="17"/>
  <c r="G52" i="17" s="1"/>
  <c r="AI52" i="17"/>
  <c r="AJ52" i="17"/>
  <c r="AK52" i="17"/>
  <c r="AL52" i="17"/>
  <c r="AM52" i="17"/>
  <c r="H53" i="17"/>
  <c r="I53" i="17"/>
  <c r="C53" i="17" s="1"/>
  <c r="P53" i="17"/>
  <c r="Q53" i="17"/>
  <c r="Q55" i="17" s="1"/>
  <c r="R53" i="17"/>
  <c r="S53" i="17"/>
  <c r="S55" i="17" s="1"/>
  <c r="T53" i="17"/>
  <c r="T55" i="17"/>
  <c r="U53" i="17"/>
  <c r="E53" i="17"/>
  <c r="Z53" i="17"/>
  <c r="F53" i="17"/>
  <c r="F55" i="17" s="1"/>
  <c r="AA53" i="17"/>
  <c r="G53" i="17"/>
  <c r="H56" i="17"/>
  <c r="I56" i="17"/>
  <c r="P56" i="17"/>
  <c r="Q56" i="17"/>
  <c r="Q58" i="17" s="1"/>
  <c r="R56" i="17"/>
  <c r="S56" i="17"/>
  <c r="S58" i="17" s="1"/>
  <c r="T56" i="17"/>
  <c r="D56" i="17" s="1"/>
  <c r="U56" i="17"/>
  <c r="Z56" i="17"/>
  <c r="F56" i="17" s="1"/>
  <c r="AA56" i="17"/>
  <c r="G56" i="17" s="1"/>
  <c r="H57" i="17"/>
  <c r="I57" i="17"/>
  <c r="P57" i="17"/>
  <c r="Q57" i="17"/>
  <c r="R57" i="17"/>
  <c r="R58" i="17" s="1"/>
  <c r="S57" i="17"/>
  <c r="T57" i="17"/>
  <c r="D57" i="17" s="1"/>
  <c r="U57" i="17"/>
  <c r="Z57" i="17"/>
  <c r="F57" i="17" s="1"/>
  <c r="F58" i="17" s="1"/>
  <c r="AA57" i="17"/>
  <c r="J58" i="17"/>
  <c r="K58" i="17"/>
  <c r="L58" i="17"/>
  <c r="M58" i="17"/>
  <c r="P58" i="17"/>
  <c r="V58" i="17"/>
  <c r="W58" i="17"/>
  <c r="X58" i="17"/>
  <c r="Y58" i="17"/>
  <c r="AB58" i="17"/>
  <c r="AC58" i="17"/>
  <c r="AD58" i="17"/>
  <c r="AE58" i="17"/>
  <c r="AF58" i="17"/>
  <c r="AG58" i="17"/>
  <c r="H59" i="17"/>
  <c r="H61" i="17" s="1"/>
  <c r="I59" i="17"/>
  <c r="I61" i="17" s="1"/>
  <c r="P59" i="17"/>
  <c r="R59" i="17"/>
  <c r="S59" i="17"/>
  <c r="T59" i="17"/>
  <c r="D59" i="17" s="1"/>
  <c r="U59" i="17"/>
  <c r="E59" i="17" s="1"/>
  <c r="Z59" i="17"/>
  <c r="AA59" i="17"/>
  <c r="H60" i="17"/>
  <c r="I60" i="17"/>
  <c r="P60" i="17"/>
  <c r="Q60" i="17"/>
  <c r="R60" i="17"/>
  <c r="S60" i="17"/>
  <c r="T60" i="17"/>
  <c r="U60" i="17"/>
  <c r="Z60" i="17"/>
  <c r="F60" i="17" s="1"/>
  <c r="AA60" i="17"/>
  <c r="G60" i="17" s="1"/>
  <c r="J61" i="17"/>
  <c r="K61" i="17"/>
  <c r="L61" i="17"/>
  <c r="M61" i="17"/>
  <c r="Q61" i="17"/>
  <c r="T61" i="17"/>
  <c r="V61" i="17"/>
  <c r="W61" i="17"/>
  <c r="X61" i="17"/>
  <c r="Y61" i="17"/>
  <c r="AB61" i="17"/>
  <c r="AC61" i="17"/>
  <c r="AD61" i="17"/>
  <c r="AE61" i="17"/>
  <c r="AF61" i="17"/>
  <c r="AG61" i="17"/>
  <c r="AL61" i="17"/>
  <c r="H62" i="17"/>
  <c r="I62" i="17"/>
  <c r="Q62" i="17"/>
  <c r="R62" i="17"/>
  <c r="S62" i="17"/>
  <c r="T62" i="17"/>
  <c r="U62" i="17"/>
  <c r="E62" i="17" s="1"/>
  <c r="Z62" i="17"/>
  <c r="AA62" i="17"/>
  <c r="G62" i="17"/>
  <c r="H63" i="17"/>
  <c r="I63" i="17"/>
  <c r="P63" i="17"/>
  <c r="Q63" i="17"/>
  <c r="R63" i="17"/>
  <c r="S63" i="17"/>
  <c r="T63" i="17"/>
  <c r="D63" i="17"/>
  <c r="U63" i="17"/>
  <c r="E63" i="17"/>
  <c r="Z63" i="17"/>
  <c r="F63" i="17"/>
  <c r="AA63" i="17"/>
  <c r="G63" i="17"/>
  <c r="J64" i="17"/>
  <c r="K64" i="17"/>
  <c r="L64" i="17"/>
  <c r="M64" i="17"/>
  <c r="P64" i="17"/>
  <c r="R64" i="17"/>
  <c r="U64" i="17"/>
  <c r="V64" i="17"/>
  <c r="W64" i="17"/>
  <c r="X64" i="17"/>
  <c r="Y64" i="17"/>
  <c r="AA64" i="17"/>
  <c r="AB64" i="17"/>
  <c r="AC64" i="17"/>
  <c r="AD64" i="17"/>
  <c r="AE64" i="17"/>
  <c r="AF64" i="17"/>
  <c r="AG64" i="17"/>
  <c r="AL64" i="17"/>
  <c r="H65" i="17"/>
  <c r="I65" i="17"/>
  <c r="P65" i="17"/>
  <c r="P70" i="17" s="1"/>
  <c r="Q65" i="17"/>
  <c r="R65" i="17"/>
  <c r="S65" i="17"/>
  <c r="T65" i="17"/>
  <c r="D65" i="17" s="1"/>
  <c r="U65" i="17"/>
  <c r="Z65" i="17"/>
  <c r="F65" i="17" s="1"/>
  <c r="AA65" i="17"/>
  <c r="H66" i="17"/>
  <c r="I66" i="17"/>
  <c r="P66" i="17"/>
  <c r="Q66" i="17"/>
  <c r="R66" i="17"/>
  <c r="S66" i="17"/>
  <c r="T66" i="17"/>
  <c r="D66" i="17" s="1"/>
  <c r="U66" i="17"/>
  <c r="Z66" i="17"/>
  <c r="F66" i="17" s="1"/>
  <c r="AA66" i="17"/>
  <c r="G66" i="17" s="1"/>
  <c r="H67" i="17"/>
  <c r="I67" i="17"/>
  <c r="P67" i="17"/>
  <c r="Q67" i="17"/>
  <c r="R67" i="17"/>
  <c r="S67" i="17"/>
  <c r="T67" i="17"/>
  <c r="D67" i="17" s="1"/>
  <c r="U67" i="17"/>
  <c r="Z67" i="17"/>
  <c r="F67" i="17" s="1"/>
  <c r="AA67" i="17"/>
  <c r="G67" i="17" s="1"/>
  <c r="H68" i="17"/>
  <c r="I68" i="17"/>
  <c r="P68" i="17"/>
  <c r="Q68" i="17"/>
  <c r="R68" i="17"/>
  <c r="S68" i="17"/>
  <c r="T68" i="17"/>
  <c r="D68" i="17" s="1"/>
  <c r="U68" i="17"/>
  <c r="Z68" i="17"/>
  <c r="F68" i="17" s="1"/>
  <c r="AA68" i="17"/>
  <c r="G68" i="17" s="1"/>
  <c r="H69" i="17"/>
  <c r="I69" i="17"/>
  <c r="P69" i="17"/>
  <c r="Q69" i="17"/>
  <c r="R69" i="17"/>
  <c r="S69" i="17"/>
  <c r="T69" i="17"/>
  <c r="D69" i="17" s="1"/>
  <c r="U69" i="17"/>
  <c r="Z69" i="17"/>
  <c r="F69" i="17" s="1"/>
  <c r="AA69" i="17"/>
  <c r="G69" i="17" s="1"/>
  <c r="J70" i="17"/>
  <c r="K70" i="17"/>
  <c r="L70" i="17"/>
  <c r="M70" i="17"/>
  <c r="T70" i="17"/>
  <c r="V70" i="17"/>
  <c r="W70" i="17"/>
  <c r="X70" i="17"/>
  <c r="Y70" i="17"/>
  <c r="AB70" i="17"/>
  <c r="AC70" i="17"/>
  <c r="AD70" i="17"/>
  <c r="AE70" i="17"/>
  <c r="AF70" i="17"/>
  <c r="AG70" i="17"/>
  <c r="AL70" i="17"/>
  <c r="H71" i="17"/>
  <c r="I71" i="17"/>
  <c r="P71" i="17"/>
  <c r="Q71" i="17"/>
  <c r="R71" i="17"/>
  <c r="S71" i="17"/>
  <c r="T71" i="17"/>
  <c r="D71" i="17" s="1"/>
  <c r="U71" i="17"/>
  <c r="E71" i="17" s="1"/>
  <c r="Z71" i="17"/>
  <c r="F71" i="17" s="1"/>
  <c r="AA71" i="17"/>
  <c r="G71" i="17" s="1"/>
  <c r="H72" i="17"/>
  <c r="I72" i="17"/>
  <c r="P72" i="17"/>
  <c r="Q72" i="17"/>
  <c r="R72" i="17"/>
  <c r="S72" i="17"/>
  <c r="T72" i="17"/>
  <c r="U72" i="17"/>
  <c r="Z72" i="17"/>
  <c r="F72" i="17" s="1"/>
  <c r="AA72" i="17"/>
  <c r="G72" i="17"/>
  <c r="H73" i="17"/>
  <c r="I73" i="17"/>
  <c r="P73" i="17"/>
  <c r="Q73" i="17"/>
  <c r="R73" i="17"/>
  <c r="S73" i="17"/>
  <c r="S75" i="17" s="1"/>
  <c r="T73" i="17"/>
  <c r="D73" i="17"/>
  <c r="U73" i="17"/>
  <c r="E73" i="17" s="1"/>
  <c r="Z73" i="17"/>
  <c r="F73" i="17"/>
  <c r="AA73" i="17"/>
  <c r="G73" i="17"/>
  <c r="H74" i="17"/>
  <c r="I74" i="17"/>
  <c r="P74" i="17"/>
  <c r="Q74" i="17"/>
  <c r="R74" i="17"/>
  <c r="S74" i="17"/>
  <c r="T74" i="17"/>
  <c r="D74" i="17" s="1"/>
  <c r="U74" i="17"/>
  <c r="Z74" i="17"/>
  <c r="F74" i="17" s="1"/>
  <c r="AA74" i="17"/>
  <c r="G74" i="17" s="1"/>
  <c r="J75" i="17"/>
  <c r="K75" i="17"/>
  <c r="L75" i="17"/>
  <c r="M75" i="17"/>
  <c r="V75" i="17"/>
  <c r="W75" i="17"/>
  <c r="X75" i="17"/>
  <c r="Y75" i="17"/>
  <c r="AB75" i="17"/>
  <c r="AC75" i="17"/>
  <c r="AD75" i="17"/>
  <c r="AE75" i="17"/>
  <c r="AF75" i="17"/>
  <c r="AG75" i="17"/>
  <c r="AL75" i="17"/>
  <c r="H77" i="17"/>
  <c r="I77" i="17"/>
  <c r="P77" i="17"/>
  <c r="Q77" i="17"/>
  <c r="R77" i="17"/>
  <c r="S77" i="17"/>
  <c r="T77" i="17"/>
  <c r="D77" i="17" s="1"/>
  <c r="U77" i="17"/>
  <c r="Z77" i="17"/>
  <c r="F77" i="17" s="1"/>
  <c r="AA77" i="17"/>
  <c r="G77" i="17" s="1"/>
  <c r="AI77" i="17"/>
  <c r="AJ77" i="17"/>
  <c r="AK77" i="17"/>
  <c r="AL77" i="17"/>
  <c r="AM77" i="17"/>
  <c r="H78" i="17"/>
  <c r="I78" i="17"/>
  <c r="P78" i="17"/>
  <c r="Q78" i="17"/>
  <c r="R78" i="17"/>
  <c r="S78" i="17"/>
  <c r="T78" i="17"/>
  <c r="U78" i="17"/>
  <c r="Z78" i="17"/>
  <c r="F78" i="17"/>
  <c r="AA78" i="17"/>
  <c r="G78" i="17"/>
  <c r="AI78" i="17"/>
  <c r="AJ78" i="17"/>
  <c r="AK78" i="17"/>
  <c r="AL78" i="17"/>
  <c r="AM78" i="17"/>
  <c r="G79" i="17"/>
  <c r="H79" i="17"/>
  <c r="I79" i="17"/>
  <c r="P79" i="17"/>
  <c r="Q79" i="17"/>
  <c r="R79" i="17"/>
  <c r="S79" i="17"/>
  <c r="T79" i="17"/>
  <c r="D79" i="17"/>
  <c r="U79" i="17"/>
  <c r="E79" i="17"/>
  <c r="Z79" i="17"/>
  <c r="F79" i="17"/>
  <c r="AA79" i="17"/>
  <c r="AI79" i="17"/>
  <c r="AJ79" i="17"/>
  <c r="AK79" i="17"/>
  <c r="AL79" i="17"/>
  <c r="AM79" i="17"/>
  <c r="H80" i="17"/>
  <c r="I80" i="17"/>
  <c r="P80" i="17"/>
  <c r="Q80" i="17"/>
  <c r="R80" i="17"/>
  <c r="S80" i="17"/>
  <c r="T80" i="17"/>
  <c r="U80" i="17"/>
  <c r="E80" i="17" s="1"/>
  <c r="Z80" i="17"/>
  <c r="AA80" i="17"/>
  <c r="G80" i="17" s="1"/>
  <c r="AI80" i="17"/>
  <c r="AJ80" i="17"/>
  <c r="AK80" i="17"/>
  <c r="AL80" i="17"/>
  <c r="AM80" i="17"/>
  <c r="J81" i="17"/>
  <c r="K81" i="17"/>
  <c r="L81" i="17"/>
  <c r="M81" i="17"/>
  <c r="R81" i="17"/>
  <c r="V81" i="17"/>
  <c r="W81" i="17"/>
  <c r="X81" i="17"/>
  <c r="Y81" i="17"/>
  <c r="AB81" i="17"/>
  <c r="AC81" i="17"/>
  <c r="AD81" i="17"/>
  <c r="AE81" i="17"/>
  <c r="AF81" i="17"/>
  <c r="AG81" i="17"/>
  <c r="H83" i="17"/>
  <c r="I83" i="17"/>
  <c r="P83" i="17"/>
  <c r="Q83" i="17"/>
  <c r="R83" i="17"/>
  <c r="S83" i="17"/>
  <c r="T83" i="17"/>
  <c r="U83" i="17"/>
  <c r="Z83" i="17"/>
  <c r="F83" i="17" s="1"/>
  <c r="AA83" i="17"/>
  <c r="G83" i="17" s="1"/>
  <c r="AI83" i="17"/>
  <c r="AJ83" i="17"/>
  <c r="AK83" i="17"/>
  <c r="AL83" i="17"/>
  <c r="AM83" i="17"/>
  <c r="AI35" i="17"/>
  <c r="AJ35" i="17"/>
  <c r="AI41" i="17"/>
  <c r="AJ41" i="17"/>
  <c r="AK41" i="17"/>
  <c r="AI58" i="17"/>
  <c r="AJ58" i="17"/>
  <c r="AM58" i="17"/>
  <c r="AI61" i="17"/>
  <c r="AJ61" i="17"/>
  <c r="AM61" i="17"/>
  <c r="AI64" i="17"/>
  <c r="AJ64" i="17"/>
  <c r="AM64" i="17"/>
  <c r="AI70" i="17"/>
  <c r="AJ70" i="17"/>
  <c r="AK70" i="17"/>
  <c r="AI75" i="17"/>
  <c r="AJ75" i="17"/>
  <c r="AK75" i="17"/>
  <c r="AI81" i="17"/>
  <c r="AJ81" i="17"/>
  <c r="AK81" i="17"/>
  <c r="O79" i="17"/>
  <c r="E78" i="17"/>
  <c r="N79" i="17"/>
  <c r="N77" i="17"/>
  <c r="N68" i="17"/>
  <c r="N66" i="17"/>
  <c r="H64" i="17"/>
  <c r="N63" i="17"/>
  <c r="B63" i="17" s="1"/>
  <c r="O60" i="17"/>
  <c r="C60" i="17" s="1"/>
  <c r="N57" i="17"/>
  <c r="B57" i="17" s="1"/>
  <c r="N74" i="17"/>
  <c r="N73" i="17"/>
  <c r="B73" i="17" s="1"/>
  <c r="N72" i="17"/>
  <c r="O66" i="17"/>
  <c r="C66" i="17" s="1"/>
  <c r="O63" i="17"/>
  <c r="O57" i="17"/>
  <c r="O53" i="17"/>
  <c r="O40" i="17"/>
  <c r="O38" i="17"/>
  <c r="O36" i="17"/>
  <c r="O32" i="17"/>
  <c r="O29" i="17"/>
  <c r="N40" i="17"/>
  <c r="B40" i="17" s="1"/>
  <c r="N38" i="17"/>
  <c r="N33" i="17"/>
  <c r="N31" i="17"/>
  <c r="N30" i="17"/>
  <c r="O27" i="17"/>
  <c r="C27" i="17" s="1"/>
  <c r="O26" i="17"/>
  <c r="C26" i="17" s="1"/>
  <c r="O24" i="17"/>
  <c r="C24" i="17" s="1"/>
  <c r="O22" i="17"/>
  <c r="C22" i="17" s="1"/>
  <c r="O20" i="17"/>
  <c r="C20" i="17" s="1"/>
  <c r="O18" i="17"/>
  <c r="C18" i="17" s="1"/>
  <c r="O16" i="17"/>
  <c r="C16" i="17" s="1"/>
  <c r="O14" i="17"/>
  <c r="C14" i="17" s="1"/>
  <c r="O9" i="17"/>
  <c r="N9" i="17"/>
  <c r="B9" i="17"/>
  <c r="AH9" i="17" s="1"/>
  <c r="F10" i="17"/>
  <c r="Z35" i="17"/>
  <c r="N13" i="17"/>
  <c r="B13" i="17" s="1"/>
  <c r="N14" i="17"/>
  <c r="B14" i="17" s="1"/>
  <c r="N15" i="17"/>
  <c r="B15" i="17" s="1"/>
  <c r="N16" i="17"/>
  <c r="B16" i="17" s="1"/>
  <c r="N17" i="17"/>
  <c r="B17" i="17" s="1"/>
  <c r="N18" i="17"/>
  <c r="B18" i="17" s="1"/>
  <c r="N19" i="17"/>
  <c r="B19" i="17" s="1"/>
  <c r="N20" i="17"/>
  <c r="B20" i="17" s="1"/>
  <c r="N21" i="17"/>
  <c r="B21" i="17" s="1"/>
  <c r="N25" i="17"/>
  <c r="B25" i="17" s="1"/>
  <c r="D28" i="17"/>
  <c r="N28" i="17"/>
  <c r="B28" i="17" s="1"/>
  <c r="N51" i="17"/>
  <c r="B51" i="17" s="1"/>
  <c r="AH51" i="17" s="1"/>
  <c r="I58" i="17"/>
  <c r="E54" i="17"/>
  <c r="T81" i="17"/>
  <c r="B79" i="17"/>
  <c r="AH79" i="17"/>
  <c r="U75" i="17"/>
  <c r="N53" i="17"/>
  <c r="D53" i="17"/>
  <c r="AM55" i="17"/>
  <c r="AL55" i="17"/>
  <c r="N37" i="17"/>
  <c r="O30" i="17"/>
  <c r="C30" i="17" s="1"/>
  <c r="N29" i="17" l="1"/>
  <c r="N32" i="17"/>
  <c r="B37" i="17"/>
  <c r="C36" i="17"/>
  <c r="E55" i="17"/>
  <c r="AK58" i="17"/>
  <c r="AK64" i="17"/>
  <c r="AK61" i="17"/>
  <c r="O73" i="17"/>
  <c r="C73" i="17" s="1"/>
  <c r="B72" i="17"/>
  <c r="E77" i="17"/>
  <c r="O77" i="17"/>
  <c r="C77" i="17" s="1"/>
  <c r="H75" i="17"/>
  <c r="C63" i="17"/>
  <c r="G64" i="17"/>
  <c r="F62" i="17"/>
  <c r="F64" i="17" s="1"/>
  <c r="Z64" i="17"/>
  <c r="D62" i="17"/>
  <c r="D64" i="17" s="1"/>
  <c r="T64" i="17"/>
  <c r="E52" i="17"/>
  <c r="O52" i="17"/>
  <c r="C52" i="17" s="1"/>
  <c r="Q41" i="17"/>
  <c r="AA41" i="17"/>
  <c r="F41" i="17"/>
  <c r="F34" i="17"/>
  <c r="N34" i="17"/>
  <c r="B34" i="17" s="1"/>
  <c r="E33" i="17"/>
  <c r="O33" i="17"/>
  <c r="C33" i="17" s="1"/>
  <c r="C32" i="17"/>
  <c r="E28" i="17"/>
  <c r="O28" i="17"/>
  <c r="C28" i="17" s="1"/>
  <c r="D24" i="17"/>
  <c r="N24" i="17"/>
  <c r="B24" i="17" s="1"/>
  <c r="H35" i="17"/>
  <c r="T58" i="17"/>
  <c r="N23" i="17"/>
  <c r="B23" i="17" s="1"/>
  <c r="N12" i="17"/>
  <c r="B12" i="17" s="1"/>
  <c r="O11" i="17"/>
  <c r="C11" i="17" s="1"/>
  <c r="O31" i="17"/>
  <c r="C31" i="17" s="1"/>
  <c r="I81" i="17"/>
  <c r="G81" i="17"/>
  <c r="E67" i="17"/>
  <c r="O67" i="17"/>
  <c r="C67" i="17" s="1"/>
  <c r="E65" i="17"/>
  <c r="O65" i="17"/>
  <c r="Z61" i="17"/>
  <c r="R61" i="17"/>
  <c r="Z58" i="17"/>
  <c r="E56" i="17"/>
  <c r="O56" i="17"/>
  <c r="I55" i="17"/>
  <c r="D52" i="17"/>
  <c r="N52" i="17"/>
  <c r="B52" i="17" s="1"/>
  <c r="AH52" i="17" s="1"/>
  <c r="E51" i="17"/>
  <c r="O51" i="17"/>
  <c r="C51" i="17" s="1"/>
  <c r="E25" i="17"/>
  <c r="O25" i="17"/>
  <c r="C25" i="17" s="1"/>
  <c r="E23" i="17"/>
  <c r="O23" i="17"/>
  <c r="C23" i="17" s="1"/>
  <c r="E21" i="17"/>
  <c r="O21" i="17"/>
  <c r="C21" i="17" s="1"/>
  <c r="E19" i="17"/>
  <c r="O19" i="17"/>
  <c r="C19" i="17" s="1"/>
  <c r="E17" i="17"/>
  <c r="O17" i="17"/>
  <c r="C17" i="17" s="1"/>
  <c r="E15" i="17"/>
  <c r="O15" i="17"/>
  <c r="C15" i="17" s="1"/>
  <c r="E13" i="17"/>
  <c r="O13" i="17"/>
  <c r="C13" i="17" s="1"/>
  <c r="N54" i="17"/>
  <c r="D54" i="17"/>
  <c r="D55" i="17" s="1"/>
  <c r="F35" i="17"/>
  <c r="P81" i="17"/>
  <c r="Q75" i="17"/>
  <c r="I75" i="17"/>
  <c r="L76" i="17"/>
  <c r="R70" i="17"/>
  <c r="F70" i="17"/>
  <c r="S70" i="17"/>
  <c r="Q70" i="17"/>
  <c r="S61" i="17"/>
  <c r="P61" i="17"/>
  <c r="Z55" i="17"/>
  <c r="R55" i="17"/>
  <c r="P55" i="17"/>
  <c r="H55" i="17"/>
  <c r="I35" i="17"/>
  <c r="C54" i="17"/>
  <c r="C55" i="17" s="1"/>
  <c r="B77" i="17"/>
  <c r="AH77" i="17" s="1"/>
  <c r="E83" i="17"/>
  <c r="O83" i="17"/>
  <c r="C83" i="17" s="1"/>
  <c r="B74" i="17"/>
  <c r="E72" i="17"/>
  <c r="O72" i="17"/>
  <c r="C72" i="17" s="1"/>
  <c r="B68" i="17"/>
  <c r="B66" i="17"/>
  <c r="D70" i="17"/>
  <c r="N62" i="17"/>
  <c r="B62" i="17" s="1"/>
  <c r="B64" i="17" s="1"/>
  <c r="AH64" i="17" s="1"/>
  <c r="S64" i="17"/>
  <c r="Q64" i="17"/>
  <c r="E60" i="17"/>
  <c r="U61" i="17"/>
  <c r="G59" i="17"/>
  <c r="G61" i="17" s="1"/>
  <c r="AA61" i="17"/>
  <c r="E61" i="17"/>
  <c r="D39" i="17"/>
  <c r="N39" i="17"/>
  <c r="B39" i="17" s="1"/>
  <c r="S41" i="17"/>
  <c r="G37" i="17"/>
  <c r="G41" i="17" s="1"/>
  <c r="O37" i="17"/>
  <c r="D36" i="17"/>
  <c r="D41" i="17" s="1"/>
  <c r="N36" i="17"/>
  <c r="B36" i="17" s="1"/>
  <c r="P41" i="17"/>
  <c r="B53" i="17"/>
  <c r="O71" i="17"/>
  <c r="Z41" i="17"/>
  <c r="O59" i="17"/>
  <c r="N65" i="17"/>
  <c r="N67" i="17"/>
  <c r="B67" i="17" s="1"/>
  <c r="O80" i="17"/>
  <c r="C80" i="17" s="1"/>
  <c r="C79" i="17"/>
  <c r="AA81" i="17"/>
  <c r="N69" i="17"/>
  <c r="B69" i="17" s="1"/>
  <c r="D83" i="17"/>
  <c r="N83" i="17"/>
  <c r="B83" i="17" s="1"/>
  <c r="AH83" i="17" s="1"/>
  <c r="F80" i="17"/>
  <c r="F81" i="17" s="1"/>
  <c r="Z81" i="17"/>
  <c r="D80" i="17"/>
  <c r="N80" i="17"/>
  <c r="B80" i="17" s="1"/>
  <c r="AH80" i="17" s="1"/>
  <c r="D78" i="17"/>
  <c r="N78" i="17"/>
  <c r="B78" i="17" s="1"/>
  <c r="Q81" i="17"/>
  <c r="AF76" i="17"/>
  <c r="AF82" i="17" s="1"/>
  <c r="AF84" i="17" s="1"/>
  <c r="AF85" i="17" s="1"/>
  <c r="AB76" i="17"/>
  <c r="AB82" i="17" s="1"/>
  <c r="AB84" i="17" s="1"/>
  <c r="AB85" i="17" s="1"/>
  <c r="E74" i="17"/>
  <c r="O74" i="17"/>
  <c r="C74" i="17" s="1"/>
  <c r="D72" i="17"/>
  <c r="D75" i="17" s="1"/>
  <c r="T75" i="17"/>
  <c r="R75" i="17"/>
  <c r="P75" i="17"/>
  <c r="Z70" i="17"/>
  <c r="E69" i="17"/>
  <c r="O69" i="17"/>
  <c r="C69" i="17" s="1"/>
  <c r="E68" i="17"/>
  <c r="O68" i="17"/>
  <c r="E66" i="17"/>
  <c r="E70" i="17" s="1"/>
  <c r="U70" i="17"/>
  <c r="G65" i="17"/>
  <c r="G70" i="17" s="1"/>
  <c r="AA70" i="17"/>
  <c r="I64" i="17"/>
  <c r="D60" i="17"/>
  <c r="D61" i="17" s="1"/>
  <c r="N60" i="17"/>
  <c r="B60" i="17" s="1"/>
  <c r="F59" i="17"/>
  <c r="F61" i="17" s="1"/>
  <c r="F76" i="17" s="1"/>
  <c r="F82" i="17" s="1"/>
  <c r="F84" i="17" s="1"/>
  <c r="F85" i="17" s="1"/>
  <c r="N59" i="17"/>
  <c r="N61" i="17" s="1"/>
  <c r="G57" i="17"/>
  <c r="G58" i="17" s="1"/>
  <c r="AA58" i="17"/>
  <c r="E57" i="17"/>
  <c r="U58" i="17"/>
  <c r="C57" i="17"/>
  <c r="E58" i="17"/>
  <c r="D58" i="17"/>
  <c r="G55" i="17"/>
  <c r="E39" i="17"/>
  <c r="E41" i="17" s="1"/>
  <c r="O39" i="17"/>
  <c r="C39" i="17" s="1"/>
  <c r="B38" i="17"/>
  <c r="I41" i="17"/>
  <c r="G34" i="17"/>
  <c r="O34" i="17"/>
  <c r="C34" i="17" s="1"/>
  <c r="B33" i="17"/>
  <c r="B32" i="17"/>
  <c r="B31" i="17"/>
  <c r="B30" i="17"/>
  <c r="B29" i="17"/>
  <c r="N26" i="17"/>
  <c r="B26" i="17" s="1"/>
  <c r="D26" i="17"/>
  <c r="G10" i="17"/>
  <c r="AA35" i="17"/>
  <c r="D10" i="17"/>
  <c r="N10" i="17"/>
  <c r="B10" i="17" s="1"/>
  <c r="O55" i="17"/>
  <c r="L82" i="17"/>
  <c r="L84" i="17" s="1"/>
  <c r="L85" i="17" s="1"/>
  <c r="H81" i="17"/>
  <c r="S81" i="17"/>
  <c r="AE76" i="17"/>
  <c r="AE82" i="17" s="1"/>
  <c r="AE84" i="17" s="1"/>
  <c r="AE85" i="17" s="1"/>
  <c r="AC76" i="17"/>
  <c r="AC82" i="17" s="1"/>
  <c r="AC84" i="17" s="1"/>
  <c r="AC85" i="17" s="1"/>
  <c r="M76" i="17"/>
  <c r="M82" i="17" s="1"/>
  <c r="M84" i="17" s="1"/>
  <c r="M85" i="17" s="1"/>
  <c r="G75" i="17"/>
  <c r="I70" i="17"/>
  <c r="H70" i="17"/>
  <c r="E64" i="17"/>
  <c r="H58" i="17"/>
  <c r="AA55" i="17"/>
  <c r="U55" i="17"/>
  <c r="D27" i="17"/>
  <c r="N27" i="17"/>
  <c r="B27" i="17"/>
  <c r="Q35" i="17"/>
  <c r="AL76" i="17"/>
  <c r="AG76" i="17"/>
  <c r="AG82" i="17" s="1"/>
  <c r="AG84" i="17" s="1"/>
  <c r="AG85" i="17" s="1"/>
  <c r="E81" i="17"/>
  <c r="U81" i="17"/>
  <c r="AM75" i="17"/>
  <c r="AA75" i="17"/>
  <c r="AA76" i="17" s="1"/>
  <c r="AA82" i="17" s="1"/>
  <c r="AA84" i="17" s="1"/>
  <c r="AA85" i="17" s="1"/>
  <c r="S35" i="17"/>
  <c r="C29" i="17"/>
  <c r="R35" i="17"/>
  <c r="N22" i="17"/>
  <c r="B22" i="17" s="1"/>
  <c r="P35" i="17"/>
  <c r="P76" i="17" s="1"/>
  <c r="P82" i="17" s="1"/>
  <c r="P84" i="17" s="1"/>
  <c r="P85" i="17" s="1"/>
  <c r="AM35" i="17"/>
  <c r="E35" i="17"/>
  <c r="U35" i="17"/>
  <c r="O12" i="17"/>
  <c r="T35" i="17"/>
  <c r="N11" i="17"/>
  <c r="B11" i="17" s="1"/>
  <c r="C10" i="17"/>
  <c r="O62" i="17"/>
  <c r="N64" i="17"/>
  <c r="B65" i="17"/>
  <c r="U41" i="17"/>
  <c r="T41" i="17"/>
  <c r="AM41" i="17"/>
  <c r="W76" i="17"/>
  <c r="W82" i="17" s="1"/>
  <c r="W84" i="17" s="1"/>
  <c r="W85" i="17" s="1"/>
  <c r="V76" i="17"/>
  <c r="V82" i="17" s="1"/>
  <c r="V84" i="17" s="1"/>
  <c r="V85" i="17" s="1"/>
  <c r="F75" i="17"/>
  <c r="X76" i="17"/>
  <c r="X82" i="17" s="1"/>
  <c r="X84" i="17" s="1"/>
  <c r="X85" i="17" s="1"/>
  <c r="Z75" i="17"/>
  <c r="AD76" i="17"/>
  <c r="AD82" i="17" s="1"/>
  <c r="AD84" i="17" s="1"/>
  <c r="AD85" i="17" s="1"/>
  <c r="Y76" i="17"/>
  <c r="Y82" i="17" s="1"/>
  <c r="Y84" i="17" s="1"/>
  <c r="Y85" i="17" s="1"/>
  <c r="N71" i="17"/>
  <c r="K76" i="17"/>
  <c r="K82" i="17" s="1"/>
  <c r="K84" i="17" s="1"/>
  <c r="K85" i="17" s="1"/>
  <c r="J76" i="17"/>
  <c r="J82" i="17" s="1"/>
  <c r="J84" i="17" s="1"/>
  <c r="J85" i="17" s="1"/>
  <c r="C68" i="17"/>
  <c r="AM70" i="17"/>
  <c r="C65" i="17"/>
  <c r="AI76" i="17"/>
  <c r="H76" i="17"/>
  <c r="AJ76" i="17"/>
  <c r="AL58" i="17"/>
  <c r="N56" i="17"/>
  <c r="N58" i="17" s="1"/>
  <c r="B56" i="17"/>
  <c r="B58" i="17" s="1"/>
  <c r="AL82" i="17"/>
  <c r="AM81" i="17"/>
  <c r="O78" i="17"/>
  <c r="AL81" i="17"/>
  <c r="AM76" i="17" l="1"/>
  <c r="Q76" i="17"/>
  <c r="Q82" i="17" s="1"/>
  <c r="Q84" i="17" s="1"/>
  <c r="Q85" i="17" s="1"/>
  <c r="D81" i="17"/>
  <c r="H82" i="17"/>
  <c r="H84" i="17" s="1"/>
  <c r="H85" i="17" s="1"/>
  <c r="B81" i="17"/>
  <c r="AH78" i="17"/>
  <c r="N81" i="17"/>
  <c r="B70" i="17"/>
  <c r="AH70" i="17" s="1"/>
  <c r="I76" i="17"/>
  <c r="I82" i="17" s="1"/>
  <c r="I84" i="17" s="1"/>
  <c r="I85" i="17" s="1"/>
  <c r="D35" i="17"/>
  <c r="D76" i="17" s="1"/>
  <c r="D82" i="17" s="1"/>
  <c r="D84" i="17" s="1"/>
  <c r="D85" i="17" s="1"/>
  <c r="B41" i="17"/>
  <c r="AH41" i="17" s="1"/>
  <c r="B59" i="17"/>
  <c r="B61" i="17" s="1"/>
  <c r="AH61" i="17" s="1"/>
  <c r="O70" i="17"/>
  <c r="R76" i="17"/>
  <c r="R82" i="17" s="1"/>
  <c r="R84" i="17" s="1"/>
  <c r="R85" i="17" s="1"/>
  <c r="E75" i="17"/>
  <c r="E76" i="17" s="1"/>
  <c r="E82" i="17" s="1"/>
  <c r="E84" i="17" s="1"/>
  <c r="E85" i="17" s="1"/>
  <c r="N70" i="17"/>
  <c r="Z76" i="17"/>
  <c r="Z82" i="17" s="1"/>
  <c r="Z84" i="17" s="1"/>
  <c r="Z85" i="17" s="1"/>
  <c r="B54" i="17"/>
  <c r="B55" i="17" s="1"/>
  <c r="AH55" i="17" s="1"/>
  <c r="N55" i="17"/>
  <c r="O58" i="17"/>
  <c r="C56" i="17"/>
  <c r="C58" i="17" s="1"/>
  <c r="B35" i="17"/>
  <c r="AH35" i="17" s="1"/>
  <c r="T76" i="17"/>
  <c r="T82" i="17" s="1"/>
  <c r="T84" i="17" s="1"/>
  <c r="T85" i="17" s="1"/>
  <c r="U76" i="17"/>
  <c r="U82" i="17" s="1"/>
  <c r="U84" i="17" s="1"/>
  <c r="U85" i="17" s="1"/>
  <c r="S76" i="17"/>
  <c r="S82" i="17" s="1"/>
  <c r="S84" i="17" s="1"/>
  <c r="S85" i="17" s="1"/>
  <c r="G35" i="17"/>
  <c r="G76" i="17" s="1"/>
  <c r="G82" i="17" s="1"/>
  <c r="G84" i="17" s="1"/>
  <c r="G85" i="17" s="1"/>
  <c r="O61" i="17"/>
  <c r="C59" i="17"/>
  <c r="C61" i="17" s="1"/>
  <c r="C71" i="17"/>
  <c r="C75" i="17" s="1"/>
  <c r="O75" i="17"/>
  <c r="N41" i="17"/>
  <c r="C37" i="17"/>
  <c r="C41" i="17" s="1"/>
  <c r="O41" i="17"/>
  <c r="N35" i="17"/>
  <c r="O35" i="17"/>
  <c r="C12" i="17"/>
  <c r="C35" i="17" s="1"/>
  <c r="C62" i="17"/>
  <c r="C64" i="17" s="1"/>
  <c r="O64" i="17"/>
  <c r="N75" i="17"/>
  <c r="B71" i="17"/>
  <c r="B75" i="17" s="1"/>
  <c r="AH75" i="17" s="1"/>
  <c r="C70" i="17"/>
  <c r="AI82" i="17"/>
  <c r="AL84" i="17"/>
  <c r="AJ82" i="17"/>
  <c r="AH58" i="17"/>
  <c r="AK76" i="17"/>
  <c r="O81" i="17"/>
  <c r="C78" i="17"/>
  <c r="C81" i="17" s="1"/>
  <c r="AH81" i="17"/>
  <c r="N76" i="17" l="1"/>
  <c r="N82" i="17" s="1"/>
  <c r="N84" i="17" s="1"/>
  <c r="N85" i="17" s="1"/>
  <c r="O76" i="17"/>
  <c r="O82" i="17" s="1"/>
  <c r="O84" i="17" s="1"/>
  <c r="O85" i="17" s="1"/>
  <c r="C76" i="17"/>
  <c r="C82" i="17" s="1"/>
  <c r="C84" i="17" s="1"/>
  <c r="C85" i="17" s="1"/>
  <c r="B76" i="17"/>
  <c r="AH76" i="17" s="1"/>
  <c r="AI84" i="17"/>
  <c r="AK82" i="17"/>
  <c r="AM82" i="17"/>
  <c r="AL85" i="17"/>
  <c r="AJ85" i="17"/>
  <c r="AJ84" i="17"/>
  <c r="B82" i="17" l="1"/>
  <c r="B84" i="17" s="1"/>
  <c r="B85" i="17" s="1"/>
  <c r="AH85" i="17" s="1"/>
  <c r="AI85" i="17"/>
  <c r="AK84" i="17"/>
  <c r="AM84" i="17"/>
  <c r="AH84" i="17" l="1"/>
  <c r="AH82" i="17"/>
  <c r="AK85" i="17"/>
  <c r="AM85" i="17"/>
</calcChain>
</file>

<file path=xl/sharedStrings.xml><?xml version="1.0" encoding="utf-8"?>
<sst xmlns="http://schemas.openxmlformats.org/spreadsheetml/2006/main" count="583" uniqueCount="212">
  <si>
    <t xml:space="preserve"> 魚　　津</t>
  </si>
  <si>
    <t xml:space="preserve"> 氷　　見</t>
  </si>
  <si>
    <t xml:space="preserve"> 滑　　川</t>
  </si>
  <si>
    <t xml:space="preserve"> 黒　　部</t>
  </si>
  <si>
    <t>市小計</t>
  </si>
  <si>
    <t xml:space="preserve"> 上　　市</t>
  </si>
  <si>
    <t xml:space="preserve"> 立　　山</t>
  </si>
  <si>
    <t xml:space="preserve"> 入　　善</t>
  </si>
  <si>
    <t xml:space="preserve"> 朝　　日</t>
  </si>
  <si>
    <t>町小計</t>
  </si>
  <si>
    <t>市町小計</t>
  </si>
  <si>
    <t xml:space="preserve"> 舟　　橋</t>
  </si>
  <si>
    <t>市町村小計</t>
  </si>
  <si>
    <t>総計</t>
  </si>
  <si>
    <t>住民１人あたり</t>
    <phoneticPr fontId="2"/>
  </si>
  <si>
    <t>館  名</t>
    <phoneticPr fontId="2"/>
  </si>
  <si>
    <t xml:space="preserve"> 富山本館</t>
  </si>
  <si>
    <t xml:space="preserve"> 　　藤ノ木</t>
  </si>
  <si>
    <t xml:space="preserve"> 　　大広田</t>
  </si>
  <si>
    <t xml:space="preserve"> 高岡中央</t>
  </si>
  <si>
    <t xml:space="preserve"> 県　　立</t>
    <phoneticPr fontId="2"/>
  </si>
  <si>
    <t xml:space="preserve"> 小 矢 部</t>
  </si>
  <si>
    <t xml:space="preserve">     奥田北</t>
    <phoneticPr fontId="2"/>
  </si>
  <si>
    <t xml:space="preserve">     堀川南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</si>
  <si>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</si>
  <si>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</si>
  <si>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</si>
  <si>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</si>
  <si>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</si>
  <si>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</si>
  <si>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</si>
  <si>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　　四　方</t>
    <phoneticPr fontId="2"/>
  </si>
  <si>
    <t xml:space="preserve">     堀　川</t>
    <phoneticPr fontId="2"/>
  </si>
  <si>
    <t>　   山　室</t>
    <phoneticPr fontId="2"/>
  </si>
  <si>
    <t>　   東　部</t>
    <phoneticPr fontId="2"/>
  </si>
  <si>
    <t xml:space="preserve"> 　　伏　木</t>
    <phoneticPr fontId="2"/>
  </si>
  <si>
    <t>図書館費</t>
  </si>
  <si>
    <t>資料費</t>
  </si>
  <si>
    <t>図書費</t>
  </si>
  <si>
    <r>
      <t xml:space="preserve">　 </t>
    </r>
    <r>
      <rPr>
        <sz val="10"/>
        <color indexed="8"/>
        <rFont val="ＭＳ 明朝"/>
        <family val="1"/>
        <charset val="128"/>
      </rPr>
      <t>おとぎの館</t>
    </r>
    <phoneticPr fontId="2"/>
  </si>
  <si>
    <t xml:space="preserve"> 砺波市立砺波</t>
    <rPh sb="3" eb="5">
      <t>シリツ</t>
    </rPh>
    <rPh sb="5" eb="7">
      <t>トナミ</t>
    </rPh>
    <phoneticPr fontId="2"/>
  </si>
  <si>
    <t xml:space="preserve">　　　    平 </t>
    <phoneticPr fontId="2"/>
  </si>
  <si>
    <t>総数</t>
  </si>
  <si>
    <t xml:space="preserve"> 　　　　庄川</t>
    <rPh sb="5" eb="7">
      <t>ショウガワ</t>
    </rPh>
    <phoneticPr fontId="2"/>
  </si>
  <si>
    <t>年間受入冊数</t>
  </si>
  <si>
    <t>図書総数</t>
  </si>
  <si>
    <t>うち購入</t>
  </si>
  <si>
    <t>うち児童</t>
  </si>
  <si>
    <t>貸出冊数</t>
  </si>
  <si>
    <t>うち児童書</t>
  </si>
  <si>
    <t>（冊）</t>
  </si>
  <si>
    <t>所 蔵</t>
    <phoneticPr fontId="2"/>
  </si>
  <si>
    <t>蔵 書 冊 数</t>
    <phoneticPr fontId="2"/>
  </si>
  <si>
    <t>登 録 者</t>
    <phoneticPr fontId="2"/>
  </si>
  <si>
    <t>個 人 貸 出</t>
    <phoneticPr fontId="2"/>
  </si>
  <si>
    <t>館  名</t>
    <phoneticPr fontId="2"/>
  </si>
  <si>
    <t>総 数</t>
    <phoneticPr fontId="2"/>
  </si>
  <si>
    <t>うち児童書</t>
    <rPh sb="4" eb="5">
      <t>ショ</t>
    </rPh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</si>
  <si>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</si>
  <si>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</si>
  <si>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</si>
  <si>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</si>
  <si>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</si>
  <si>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</si>
  <si>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</si>
  <si>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</si>
  <si>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</si>
  <si>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</si>
  <si>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</si>
  <si>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</si>
  <si>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</si>
  <si>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</si>
  <si>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職　　　　員</t>
    <rPh sb="0" eb="1">
      <t>ショク</t>
    </rPh>
    <rPh sb="5" eb="6">
      <t>イン</t>
    </rPh>
    <phoneticPr fontId="2"/>
  </si>
  <si>
    <t>職員1人</t>
    <rPh sb="0" eb="2">
      <t>ショクイン</t>
    </rPh>
    <rPh sb="3" eb="4">
      <t>ニン</t>
    </rPh>
    <phoneticPr fontId="2"/>
  </si>
  <si>
    <t>住民１人あたり</t>
    <rPh sb="0" eb="2">
      <t>ジュウミン</t>
    </rPh>
    <rPh sb="3" eb="4">
      <t>ニン</t>
    </rPh>
    <phoneticPr fontId="2"/>
  </si>
  <si>
    <t>個 人 貸 出</t>
    <rPh sb="0" eb="1">
      <t>コ</t>
    </rPh>
    <rPh sb="2" eb="3">
      <t>ヒト</t>
    </rPh>
    <rPh sb="4" eb="5">
      <t>カシ</t>
    </rPh>
    <rPh sb="6" eb="7">
      <t>デ</t>
    </rPh>
    <phoneticPr fontId="2"/>
  </si>
  <si>
    <t>総　数</t>
    <rPh sb="0" eb="1">
      <t>フサ</t>
    </rPh>
    <rPh sb="2" eb="3">
      <t>カズ</t>
    </rPh>
    <phoneticPr fontId="2"/>
  </si>
  <si>
    <t>専　任</t>
    <rPh sb="0" eb="1">
      <t>セン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</si>
  <si>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</si>
  <si>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蔵書冊数</t>
    <rPh sb="0" eb="2">
      <t>ゾウショ</t>
    </rPh>
    <rPh sb="2" eb="4">
      <t>サッスウ</t>
    </rPh>
    <phoneticPr fontId="2"/>
  </si>
  <si>
    <t>年間購入</t>
    <rPh sb="0" eb="2">
      <t>ネンカン</t>
    </rPh>
    <rPh sb="2" eb="4">
      <t>コウニュウ</t>
    </rPh>
    <phoneticPr fontId="2"/>
  </si>
  <si>
    <t>貸出図書</t>
    <rPh sb="0" eb="2">
      <t>カシダシ</t>
    </rPh>
    <rPh sb="2" eb="4">
      <t>トショ</t>
    </rPh>
    <phoneticPr fontId="2"/>
  </si>
  <si>
    <t>登録率</t>
    <rPh sb="0" eb="2">
      <t>トウロク</t>
    </rPh>
    <rPh sb="2" eb="3">
      <t>リツ</t>
    </rPh>
    <phoneticPr fontId="2"/>
  </si>
  <si>
    <t>登録者１人</t>
    <rPh sb="0" eb="3">
      <t>トウロクシャ</t>
    </rPh>
    <rPh sb="4" eb="5">
      <t>ニン</t>
    </rPh>
    <phoneticPr fontId="2"/>
  </si>
  <si>
    <t>人　口</t>
    <rPh sb="0" eb="1">
      <t>ヒト</t>
    </rPh>
    <rPh sb="2" eb="3">
      <t>クチ</t>
    </rPh>
    <phoneticPr fontId="2"/>
  </si>
  <si>
    <t>図書冊数</t>
    <rPh sb="0" eb="2">
      <t>トショ</t>
    </rPh>
    <rPh sb="2" eb="4">
      <t>サッスウ</t>
    </rPh>
    <phoneticPr fontId="2"/>
  </si>
  <si>
    <t>冊　　数</t>
    <rPh sb="0" eb="1">
      <t>サツ</t>
    </rPh>
    <rPh sb="3" eb="4">
      <t>カズ</t>
    </rPh>
    <phoneticPr fontId="2"/>
  </si>
  <si>
    <t>あたり冊数</t>
    <rPh sb="3" eb="5">
      <t>サッスウ</t>
    </rPh>
    <phoneticPr fontId="2"/>
  </si>
  <si>
    <t>（人）</t>
  </si>
  <si>
    <t>（冊）</t>
    <rPh sb="1" eb="2">
      <t>サツ</t>
    </rPh>
    <phoneticPr fontId="2"/>
  </si>
  <si>
    <t>あたり</t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</si>
  <si>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</si>
  <si>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</si>
  <si>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</si>
  <si>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</si>
  <si>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</si>
  <si>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</si>
  <si>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</si>
  <si>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</si>
  <si>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</si>
  <si>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</si>
  <si>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</si>
  <si>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</si>
  <si>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</si>
  <si>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</si>
  <si>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館  名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</si>
  <si>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</si>
  <si>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</si>
  <si>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</si>
  <si>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</si>
  <si>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</si>
  <si>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</si>
  <si>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</si>
  <si>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</si>
  <si>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</si>
  <si>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</si>
  <si>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</si>
  <si>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</si>
  <si>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</si>
  <si>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相互貸借冊数</t>
  </si>
  <si>
    <t>調査相談</t>
  </si>
  <si>
    <t>回　数</t>
  </si>
  <si>
    <t>参加者</t>
  </si>
  <si>
    <t>配本箇所数</t>
  </si>
  <si>
    <t>配本冊数</t>
  </si>
  <si>
    <t>貸　出</t>
  </si>
  <si>
    <t>借　受</t>
  </si>
  <si>
    <t>複　写
サービス</t>
    <phoneticPr fontId="2"/>
  </si>
  <si>
    <t>集会活動</t>
  </si>
  <si>
    <t xml:space="preserve"> 　　戸　出</t>
    <rPh sb="3" eb="4">
      <t>ト</t>
    </rPh>
    <rPh sb="5" eb="6">
      <t>デ</t>
    </rPh>
    <phoneticPr fontId="2"/>
  </si>
  <si>
    <t xml:space="preserve"> 　　中　田</t>
    <rPh sb="3" eb="4">
      <t>ナカ</t>
    </rPh>
    <rPh sb="5" eb="6">
      <t>タ</t>
    </rPh>
    <phoneticPr fontId="2"/>
  </si>
  <si>
    <t xml:space="preserve"> 　　福　岡</t>
    <rPh sb="3" eb="4">
      <t>フク</t>
    </rPh>
    <rPh sb="5" eb="6">
      <t>オカ</t>
    </rPh>
    <phoneticPr fontId="2"/>
  </si>
  <si>
    <t>　　 新　湊</t>
    <phoneticPr fontId="2"/>
  </si>
  <si>
    <t xml:space="preserve"> 　　正　力</t>
    <rPh sb="3" eb="4">
      <t>セイ</t>
    </rPh>
    <rPh sb="5" eb="6">
      <t>チカラ</t>
    </rPh>
    <phoneticPr fontId="2"/>
  </si>
  <si>
    <t xml:space="preserve"> 　　宇奈月館</t>
    <rPh sb="6" eb="7">
      <t>カン</t>
    </rPh>
    <phoneticPr fontId="2"/>
  </si>
  <si>
    <t>　　　　 城端</t>
    <rPh sb="5" eb="7">
      <t>ジョウハナ</t>
    </rPh>
    <phoneticPr fontId="2"/>
  </si>
  <si>
    <t>　　　　 井波</t>
    <rPh sb="5" eb="7">
      <t>イナミ</t>
    </rPh>
    <phoneticPr fontId="2"/>
  </si>
  <si>
    <t xml:space="preserve"> 　　下　村</t>
    <rPh sb="3" eb="4">
      <t>シタ</t>
    </rPh>
    <rPh sb="5" eb="6">
      <t>ムラ</t>
    </rPh>
    <phoneticPr fontId="2"/>
  </si>
  <si>
    <t xml:space="preserve"> 富山本館</t>
    <phoneticPr fontId="2"/>
  </si>
  <si>
    <t>　富山 大沢野</t>
    <rPh sb="1" eb="3">
      <t>トヤマ</t>
    </rPh>
    <phoneticPr fontId="2"/>
  </si>
  <si>
    <t>　富山　大 山</t>
    <rPh sb="1" eb="3">
      <t>トヤマ</t>
    </rPh>
    <rPh sb="6" eb="7">
      <t>ヤマ</t>
    </rPh>
    <phoneticPr fontId="2"/>
  </si>
  <si>
    <t xml:space="preserve"> 　富山 八尾ほんの森</t>
    <rPh sb="2" eb="4">
      <t>トヤマ</t>
    </rPh>
    <phoneticPr fontId="2"/>
  </si>
  <si>
    <t>　富山　婦 中</t>
    <rPh sb="1" eb="3">
      <t>トヤマ</t>
    </rPh>
    <rPh sb="4" eb="5">
      <t>フ</t>
    </rPh>
    <rPh sb="6" eb="7">
      <t>ナカ</t>
    </rPh>
    <phoneticPr fontId="2"/>
  </si>
  <si>
    <t>　富山　山 田</t>
    <rPh sb="1" eb="3">
      <t>トヤマ</t>
    </rPh>
    <rPh sb="4" eb="5">
      <t>ヤマ</t>
    </rPh>
    <rPh sb="6" eb="7">
      <t>タ</t>
    </rPh>
    <phoneticPr fontId="2"/>
  </si>
  <si>
    <t>　富山　細 入</t>
    <rPh sb="1" eb="3">
      <t>トヤマ</t>
    </rPh>
    <rPh sb="4" eb="5">
      <t>ホソ</t>
    </rPh>
    <rPh sb="6" eb="7">
      <t>ハイ</t>
    </rPh>
    <phoneticPr fontId="2"/>
  </si>
  <si>
    <t xml:space="preserve"> 射水市中央</t>
    <rPh sb="1" eb="3">
      <t>イミズ</t>
    </rPh>
    <rPh sb="3" eb="4">
      <t>シ</t>
    </rPh>
    <rPh sb="4" eb="6">
      <t>チュウオウ</t>
    </rPh>
    <phoneticPr fontId="2"/>
  </si>
  <si>
    <t xml:space="preserve"> 南砺市立中央</t>
    <rPh sb="1" eb="3">
      <t>ナント</t>
    </rPh>
    <rPh sb="3" eb="5">
      <t>シリツ</t>
    </rPh>
    <rPh sb="5" eb="7">
      <t>チュウオウ</t>
    </rPh>
    <phoneticPr fontId="2"/>
  </si>
  <si>
    <t xml:space="preserve">  　 八尾東町</t>
    <rPh sb="4" eb="6">
      <t>ヤツオ</t>
    </rPh>
    <rPh sb="6" eb="7">
      <t>ヒガシ</t>
    </rPh>
    <phoneticPr fontId="2"/>
  </si>
  <si>
    <t xml:space="preserve">  　 八尾東町</t>
    <rPh sb="4" eb="6">
      <t>ヤツオ</t>
    </rPh>
    <phoneticPr fontId="2"/>
  </si>
  <si>
    <t xml:space="preserve"> 滑　　川　　</t>
    <rPh sb="1" eb="2">
      <t>ヌメ</t>
    </rPh>
    <rPh sb="4" eb="5">
      <t>カワ</t>
    </rPh>
    <phoneticPr fontId="2"/>
  </si>
  <si>
    <t>（富山市　計）</t>
    <rPh sb="1" eb="4">
      <t>トヤマシ</t>
    </rPh>
    <rPh sb="5" eb="6">
      <t>ケイ</t>
    </rPh>
    <phoneticPr fontId="2"/>
  </si>
  <si>
    <t>（高岡市　計）</t>
    <rPh sb="1" eb="4">
      <t>タカオカシ</t>
    </rPh>
    <rPh sb="5" eb="6">
      <t>ケイ</t>
    </rPh>
    <phoneticPr fontId="2"/>
  </si>
  <si>
    <t>（射水市　計）</t>
    <rPh sb="1" eb="3">
      <t>イミズ</t>
    </rPh>
    <rPh sb="3" eb="4">
      <t>シ</t>
    </rPh>
    <rPh sb="5" eb="6">
      <t>ケイ</t>
    </rPh>
    <phoneticPr fontId="2"/>
  </si>
  <si>
    <t>（南砺市　計）</t>
    <rPh sb="1" eb="4">
      <t>ナントシ</t>
    </rPh>
    <rPh sb="5" eb="6">
      <t>ケイ</t>
    </rPh>
    <phoneticPr fontId="2"/>
  </si>
  <si>
    <t>（高岡市　計）</t>
    <rPh sb="1" eb="3">
      <t>タカオカ</t>
    </rPh>
    <rPh sb="3" eb="4">
      <t>シ</t>
    </rPh>
    <rPh sb="5" eb="6">
      <t>ケイ</t>
    </rPh>
    <phoneticPr fontId="2"/>
  </si>
  <si>
    <t>（射水市　計）</t>
    <rPh sb="1" eb="4">
      <t>イミズシ</t>
    </rPh>
    <rPh sb="5" eb="6">
      <t>ケイ</t>
    </rPh>
    <phoneticPr fontId="2"/>
  </si>
  <si>
    <t>（南砺市　計）</t>
    <rPh sb="1" eb="3">
      <t>ナント</t>
    </rPh>
    <rPh sb="3" eb="4">
      <t>シ</t>
    </rPh>
    <rPh sb="5" eb="6">
      <t>ケイ</t>
    </rPh>
    <phoneticPr fontId="2"/>
  </si>
  <si>
    <t>（黒部市　計）</t>
    <rPh sb="1" eb="3">
      <t>クロベ</t>
    </rPh>
    <rPh sb="3" eb="4">
      <t>シ</t>
    </rPh>
    <rPh sb="5" eb="6">
      <t>ケイ</t>
    </rPh>
    <phoneticPr fontId="2"/>
  </si>
  <si>
    <t>（砺波市　計）</t>
    <rPh sb="1" eb="3">
      <t>トナミ</t>
    </rPh>
    <rPh sb="3" eb="4">
      <t>シ</t>
    </rPh>
    <rPh sb="5" eb="6">
      <t>ケイ</t>
    </rPh>
    <phoneticPr fontId="2"/>
  </si>
  <si>
    <t>（黒部市　計）</t>
    <rPh sb="1" eb="4">
      <t>クロベシ</t>
    </rPh>
    <rPh sb="5" eb="6">
      <t>ケイ</t>
    </rPh>
    <phoneticPr fontId="2"/>
  </si>
  <si>
    <t>（砺波市　計）</t>
    <rPh sb="1" eb="4">
      <t>トナミシ</t>
    </rPh>
    <rPh sb="5" eb="6">
      <t>ケイ</t>
    </rPh>
    <phoneticPr fontId="2"/>
  </si>
  <si>
    <t>市町村小計</t>
    <rPh sb="0" eb="2">
      <t>シチョウ</t>
    </rPh>
    <phoneticPr fontId="2"/>
  </si>
  <si>
    <t>未実施</t>
    <rPh sb="0" eb="3">
      <t>ミジッシ</t>
    </rPh>
    <phoneticPr fontId="2"/>
  </si>
  <si>
    <t xml:space="preserve"> 滑　　川</t>
    <phoneticPr fontId="2"/>
  </si>
  <si>
    <t>団体数・</t>
    <phoneticPr fontId="2"/>
  </si>
  <si>
    <t>　　　　 福野</t>
    <rPh sb="5" eb="6">
      <t>フク</t>
    </rPh>
    <rPh sb="6" eb="7">
      <t>ノ</t>
    </rPh>
    <phoneticPr fontId="2"/>
  </si>
  <si>
    <t>図  書</t>
    <phoneticPr fontId="2"/>
  </si>
  <si>
    <t>（人）</t>
    <rPh sb="1" eb="2">
      <t>ヒト</t>
    </rPh>
    <phoneticPr fontId="2"/>
  </si>
  <si>
    <t>奉仕人口</t>
    <phoneticPr fontId="2"/>
  </si>
  <si>
    <t>人口密度</t>
    <phoneticPr fontId="2"/>
  </si>
  <si>
    <t>１Ｋ㎡当り</t>
    <phoneticPr fontId="2"/>
  </si>
  <si>
    <t>図書館費</t>
    <phoneticPr fontId="2"/>
  </si>
  <si>
    <t>公　立　図　書　館　集　計　（１）</t>
    <rPh sb="2" eb="3">
      <t>リツ</t>
    </rPh>
    <phoneticPr fontId="2"/>
  </si>
  <si>
    <t>公　立　図　書　館　集　計　（２）</t>
    <rPh sb="2" eb="3">
      <t>リツ</t>
    </rPh>
    <phoneticPr fontId="2"/>
  </si>
  <si>
    <t>公　立　図　書　館　集　計　（３）</t>
    <rPh sb="2" eb="3">
      <t>リツ</t>
    </rPh>
    <phoneticPr fontId="2"/>
  </si>
  <si>
    <t>公　立　図　書　館　集　計　（４）</t>
    <rPh sb="2" eb="3">
      <t>リツ</t>
    </rPh>
    <phoneticPr fontId="2"/>
  </si>
  <si>
    <t>一般会計</t>
    <phoneticPr fontId="2"/>
  </si>
  <si>
    <t>（円）</t>
  </si>
  <si>
    <t>（千万円）</t>
  </si>
  <si>
    <t>（千円）</t>
  </si>
  <si>
    <t>（％）</t>
  </si>
  <si>
    <t>（うち司書）</t>
    <rPh sb="3" eb="5">
      <t>シショ</t>
    </rPh>
    <phoneticPr fontId="2"/>
  </si>
  <si>
    <t>総　 額</t>
    <phoneticPr fontId="2"/>
  </si>
  <si>
    <t>（箇所）</t>
  </si>
  <si>
    <t>（枚）</t>
  </si>
  <si>
    <t>（件）</t>
  </si>
  <si>
    <t>（回）</t>
  </si>
  <si>
    <t>（小矢部市　計）</t>
    <rPh sb="1" eb="4">
      <t>オヤベ</t>
    </rPh>
    <rPh sb="4" eb="5">
      <t>シ</t>
    </rPh>
    <rPh sb="6" eb="7">
      <t>ケイ</t>
    </rPh>
    <phoneticPr fontId="2"/>
  </si>
  <si>
    <t>（冊）</t>
    <phoneticPr fontId="2"/>
  </si>
  <si>
    <t>（冊）</t>
    <phoneticPr fontId="2"/>
  </si>
  <si>
    <t>合　　計</t>
    <rPh sb="0" eb="1">
      <t>ゴウ</t>
    </rPh>
    <rPh sb="3" eb="4">
      <t>ケイ</t>
    </rPh>
    <phoneticPr fontId="2"/>
  </si>
  <si>
    <t>正規職員</t>
    <rPh sb="0" eb="2">
      <t>セイキ</t>
    </rPh>
    <rPh sb="2" eb="4">
      <t>ショクイン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</si>
  <si>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</si>
  <si>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</si>
  <si>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</si>
  <si>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</si>
  <si>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公　立　図　書　館　集　計　（３）（続き）</t>
    <rPh sb="2" eb="3">
      <t>リツ</t>
    </rPh>
    <rPh sb="18" eb="19">
      <t>ツヅ</t>
    </rPh>
    <phoneticPr fontId="2"/>
  </si>
  <si>
    <t>派遣</t>
    <rPh sb="0" eb="2">
      <t>ハケン</t>
    </rPh>
    <phoneticPr fontId="2"/>
  </si>
  <si>
    <t>委託</t>
    <rPh sb="0" eb="2">
      <t>イタク</t>
    </rPh>
    <phoneticPr fontId="2"/>
  </si>
  <si>
    <t>（人）</t>
    <rPh sb="1" eb="2">
      <t>ニン</t>
    </rPh>
    <phoneticPr fontId="2"/>
  </si>
  <si>
    <t>嘱託・臨時職員</t>
    <rPh sb="0" eb="2">
      <t>ショクタク</t>
    </rPh>
    <rPh sb="3" eb="5">
      <t>リンジ</t>
    </rPh>
    <rPh sb="5" eb="7">
      <t>ショクイン</t>
    </rPh>
    <phoneticPr fontId="2"/>
  </si>
  <si>
    <t>団体貸出・配本所等</t>
    <rPh sb="5" eb="6">
      <t>クバ</t>
    </rPh>
    <phoneticPr fontId="2"/>
  </si>
  <si>
    <r>
      <t xml:space="preserve"> 県　　立</t>
    </r>
    <r>
      <rPr>
        <sz val="8"/>
        <color indexed="8"/>
        <rFont val="ＭＳ 明朝"/>
        <family val="1"/>
        <charset val="128"/>
      </rPr>
      <t>（注）</t>
    </r>
    <rPh sb="6" eb="7">
      <t>チュウ</t>
    </rPh>
    <phoneticPr fontId="2"/>
  </si>
  <si>
    <t>　とやま駅南</t>
    <rPh sb="4" eb="5">
      <t>エキ</t>
    </rPh>
    <rPh sb="5" eb="6">
      <t>ミナミ</t>
    </rPh>
    <phoneticPr fontId="2"/>
  </si>
  <si>
    <t>　こども図書館</t>
    <rPh sb="4" eb="7">
      <t>トショカン</t>
    </rPh>
    <phoneticPr fontId="2"/>
  </si>
  <si>
    <t>（滑川市　計）</t>
    <rPh sb="1" eb="3">
      <t>ナメリカワ</t>
    </rPh>
    <rPh sb="3" eb="4">
      <t>シ</t>
    </rPh>
    <rPh sb="5" eb="6">
      <t>ケイ</t>
    </rPh>
    <phoneticPr fontId="2"/>
  </si>
  <si>
    <t xml:space="preserve"> 　　子ども図書館</t>
    <rPh sb="3" eb="4">
      <t>コ</t>
    </rPh>
    <rPh sb="6" eb="8">
      <t>トショ</t>
    </rPh>
    <rPh sb="8" eb="9">
      <t>カン</t>
    </rPh>
    <phoneticPr fontId="2"/>
  </si>
  <si>
    <t>子ども図書館</t>
    <rPh sb="0" eb="1">
      <t>コ</t>
    </rPh>
    <rPh sb="3" eb="5">
      <t>トショ</t>
    </rPh>
    <rPh sb="5" eb="6">
      <t>カン</t>
    </rPh>
    <phoneticPr fontId="2"/>
  </si>
  <si>
    <t>　　子ども図書館</t>
    <rPh sb="2" eb="3">
      <t>コ</t>
    </rPh>
    <rPh sb="5" eb="7">
      <t>トショ</t>
    </rPh>
    <rPh sb="7" eb="8">
      <t>カン</t>
    </rPh>
    <phoneticPr fontId="2"/>
  </si>
  <si>
    <t>平成29年度予算</t>
    <phoneticPr fontId="2"/>
  </si>
  <si>
    <t>平成29年度予算</t>
    <phoneticPr fontId="2"/>
  </si>
  <si>
    <t xml:space="preserve">※奉仕人口・人口密度は、富山県人口移動調査による平成２８年１０月１日推計値
　（『富山県の人口　平成２８年』による）
</t>
    <rPh sb="1" eb="3">
      <t>ホウシ</t>
    </rPh>
    <rPh sb="3" eb="5">
      <t>ジンコウ</t>
    </rPh>
    <rPh sb="6" eb="8">
      <t>ジンコウ</t>
    </rPh>
    <rPh sb="8" eb="10">
      <t>ミツド</t>
    </rPh>
    <rPh sb="12" eb="15">
      <t>トヤマケン</t>
    </rPh>
    <rPh sb="15" eb="17">
      <t>ジンコウ</t>
    </rPh>
    <rPh sb="17" eb="19">
      <t>イドウ</t>
    </rPh>
    <rPh sb="19" eb="21">
      <t>チョウサ</t>
    </rPh>
    <rPh sb="24" eb="26">
      <t>ヘイセイ</t>
    </rPh>
    <rPh sb="28" eb="29">
      <t>ネン</t>
    </rPh>
    <rPh sb="31" eb="32">
      <t>ガツ</t>
    </rPh>
    <rPh sb="33" eb="34">
      <t>ヒ</t>
    </rPh>
    <rPh sb="34" eb="37">
      <t>スイケイチ</t>
    </rPh>
    <rPh sb="41" eb="44">
      <t>トヤマケン</t>
    </rPh>
    <rPh sb="45" eb="47">
      <t>ジンコウ</t>
    </rPh>
    <rPh sb="48" eb="50">
      <t>ヘイセイ</t>
    </rPh>
    <rPh sb="52" eb="5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</si>
</sst>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_);[Red]\(#,##0.0\)"/>
    <numFmt numFmtId="177" formatCode="#,##0_);[Red]\(#,##0\)"/>
    <numFmt numFmtId="178" formatCode="0.0%"/>
    <numFmt numFmtId="179" formatCode="[&lt;10]\(\ \ 0\);[&lt;100]\(\ 0\);\(0\)"/>
    <numFmt numFmtId="180" formatCode="[&lt;10]\(\ 0\);\(0\)"/>
    <numFmt numFmtId="181" formatCode="#,##0.0;[Red]#,##0.0"/>
    <numFmt numFmtId="182" formatCode="#,##0.00_);[Red]\(#,##0.00\)"/>
    <numFmt numFmtId="183" formatCode="#,##0_);\(#,##0\)"/>
    <numFmt numFmtId="184" formatCode="0.0_ "/>
    <numFmt numFmtId="185" formatCode="0.0_);\(0.0\)"/>
    <numFmt numFmtId="186" formatCode="#,##0_ "/>
    <numFmt numFmtId="187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8">
    <xf numFmtId="0" fontId="0" fillId="0" borderId="0" xfId="0"/>
    <xf numFmtId="3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Continuous" wrapText="1"/>
      <protection locked="0"/>
    </xf>
    <xf numFmtId="3" fontId="4" fillId="0" borderId="1" xfId="0" applyNumberFormat="1" applyFont="1" applyFill="1" applyBorder="1" applyAlignment="1" applyProtection="1">
      <alignment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 shrinkToFit="1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vertical="center"/>
      <protection locked="0"/>
    </xf>
    <xf numFmtId="38" fontId="8" fillId="0" borderId="8" xfId="2" applyFont="1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vertical="center" shrinkToFit="1"/>
      <protection locked="0"/>
    </xf>
    <xf numFmtId="3" fontId="4" fillId="0" borderId="10" xfId="0" applyNumberFormat="1" applyFont="1" applyFill="1" applyBorder="1" applyAlignment="1" applyProtection="1">
      <alignment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12" xfId="0" applyNumberFormat="1" applyFont="1" applyFill="1" applyBorder="1" applyAlignment="1" applyProtection="1">
      <alignment vertical="center" shrinkToFit="1"/>
      <protection locked="0"/>
    </xf>
    <xf numFmtId="3" fontId="5" fillId="0" borderId="13" xfId="0" applyNumberFormat="1" applyFont="1" applyFill="1" applyBorder="1" applyAlignment="1" applyProtection="1">
      <alignment vertical="center"/>
      <protection locked="0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15" xfId="0" applyNumberFormat="1" applyFont="1" applyFill="1" applyBorder="1" applyAlignment="1" applyProtection="1">
      <alignment vertical="center" shrinkToFit="1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5" fillId="0" borderId="17" xfId="0" applyNumberFormat="1" applyFont="1" applyFill="1" applyBorder="1" applyAlignment="1" applyProtection="1">
      <alignment vertical="center"/>
      <protection locked="0"/>
    </xf>
    <xf numFmtId="3" fontId="5" fillId="0" borderId="18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49" fontId="7" fillId="0" borderId="0" xfId="0" applyNumberFormat="1" applyFont="1" applyFill="1" applyBorder="1" applyAlignment="1" applyProtection="1">
      <alignment horizontal="centerContinuous"/>
      <protection locked="0"/>
    </xf>
    <xf numFmtId="3" fontId="5" fillId="0" borderId="23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horizontal="right" vertical="center"/>
      <protection locked="0"/>
    </xf>
    <xf numFmtId="38" fontId="8" fillId="0" borderId="8" xfId="2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/>
    <xf numFmtId="3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0" xfId="0" applyNumberFormat="1" applyFont="1" applyFill="1" applyBorder="1" applyAlignment="1" applyProtection="1">
      <alignment vertical="center"/>
      <protection locked="0"/>
    </xf>
    <xf numFmtId="181" fontId="5" fillId="0" borderId="27" xfId="0" applyNumberFormat="1" applyFont="1" applyFill="1" applyBorder="1" applyAlignment="1" applyProtection="1">
      <alignment vertical="center"/>
      <protection locked="0"/>
    </xf>
    <xf numFmtId="181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14" xfId="0" applyNumberFormat="1" applyFont="1" applyFill="1" applyBorder="1" applyAlignment="1" applyProtection="1">
      <alignment vertical="center"/>
      <protection locked="0"/>
    </xf>
    <xf numFmtId="181" fontId="5" fillId="0" borderId="14" xfId="0" applyNumberFormat="1" applyFont="1" applyFill="1" applyBorder="1" applyAlignment="1" applyProtection="1">
      <alignment vertical="center"/>
      <protection locked="0"/>
    </xf>
    <xf numFmtId="3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5" xfId="0" applyNumberFormat="1" applyFont="1" applyFill="1" applyBorder="1" applyAlignment="1" applyProtection="1">
      <alignment vertical="center"/>
      <protection locked="0"/>
    </xf>
    <xf numFmtId="38" fontId="8" fillId="0" borderId="5" xfId="2" applyFon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3" fontId="5" fillId="0" borderId="15" xfId="0" applyNumberFormat="1" applyFont="1" applyFill="1" applyBorder="1" applyAlignment="1" applyProtection="1">
      <alignment horizontal="right" vertical="center"/>
      <protection locked="0"/>
    </xf>
    <xf numFmtId="3" fontId="5" fillId="0" borderId="31" xfId="0" applyNumberFormat="1" applyFont="1" applyFill="1" applyBorder="1" applyAlignment="1" applyProtection="1">
      <alignment vertical="center"/>
      <protection locked="0"/>
    </xf>
    <xf numFmtId="38" fontId="8" fillId="0" borderId="32" xfId="2" applyFont="1" applyFill="1" applyBorder="1" applyAlignment="1">
      <alignment vertical="center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3" fontId="5" fillId="0" borderId="34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vertical="center"/>
      <protection locked="0"/>
    </xf>
    <xf numFmtId="3" fontId="5" fillId="0" borderId="35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/>
    <xf numFmtId="38" fontId="8" fillId="0" borderId="32" xfId="2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26" xfId="0" applyNumberFormat="1" applyFont="1" applyFill="1" applyBorder="1" applyAlignment="1" applyProtection="1">
      <alignment vertical="center"/>
      <protection locked="0"/>
    </xf>
    <xf numFmtId="179" fontId="5" fillId="0" borderId="37" xfId="0" applyNumberFormat="1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179" fontId="5" fillId="0" borderId="38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0" xfId="0" applyNumberFormat="1" applyFont="1" applyFill="1" applyBorder="1" applyAlignment="1" applyProtection="1">
      <alignment vertical="center"/>
      <protection locked="0"/>
    </xf>
    <xf numFmtId="180" fontId="5" fillId="0" borderId="37" xfId="0" applyNumberFormat="1" applyFont="1" applyFill="1" applyBorder="1" applyAlignment="1" applyProtection="1">
      <alignment vertical="center"/>
      <protection locked="0"/>
    </xf>
    <xf numFmtId="177" fontId="5" fillId="0" borderId="16" xfId="0" applyNumberFormat="1" applyFont="1" applyFill="1" applyBorder="1" applyAlignment="1" applyProtection="1">
      <alignment vertical="center"/>
      <protection locked="0"/>
    </xf>
    <xf numFmtId="182" fontId="5" fillId="0" borderId="39" xfId="0" applyNumberFormat="1" applyFont="1" applyFill="1" applyBorder="1" applyAlignment="1" applyProtection="1">
      <alignment vertical="center"/>
      <protection locked="0"/>
    </xf>
    <xf numFmtId="182" fontId="5" fillId="0" borderId="41" xfId="0" applyNumberFormat="1" applyFont="1" applyFill="1" applyBorder="1" applyAlignment="1" applyProtection="1">
      <alignment vertical="center"/>
      <protection locked="0"/>
    </xf>
    <xf numFmtId="182" fontId="5" fillId="0" borderId="36" xfId="0" applyNumberFormat="1" applyFont="1" applyFill="1" applyBorder="1" applyAlignment="1" applyProtection="1">
      <alignment vertical="center"/>
      <protection locked="0"/>
    </xf>
    <xf numFmtId="178" fontId="5" fillId="0" borderId="42" xfId="0" applyNumberFormat="1" applyFont="1" applyFill="1" applyBorder="1" applyAlignment="1" applyProtection="1">
      <alignment vertical="center"/>
      <protection locked="0"/>
    </xf>
    <xf numFmtId="185" fontId="5" fillId="0" borderId="36" xfId="0" applyNumberFormat="1" applyFont="1" applyFill="1" applyBorder="1" applyAlignment="1" applyProtection="1">
      <alignment vertical="center"/>
      <protection locked="0"/>
    </xf>
    <xf numFmtId="180" fontId="5" fillId="0" borderId="38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  <protection locked="0"/>
    </xf>
    <xf numFmtId="182" fontId="5" fillId="0" borderId="34" xfId="0" applyNumberFormat="1" applyFont="1" applyFill="1" applyBorder="1" applyAlignment="1" applyProtection="1">
      <alignment vertical="center"/>
      <protection locked="0"/>
    </xf>
    <xf numFmtId="182" fontId="5" fillId="0" borderId="43" xfId="0" applyNumberFormat="1" applyFont="1" applyFill="1" applyBorder="1" applyAlignment="1" applyProtection="1">
      <alignment vertical="center"/>
      <protection locked="0"/>
    </xf>
    <xf numFmtId="182" fontId="5" fillId="0" borderId="18" xfId="0" applyNumberFormat="1" applyFont="1" applyFill="1" applyBorder="1" applyAlignment="1" applyProtection="1">
      <alignment vertical="center"/>
      <protection locked="0"/>
    </xf>
    <xf numFmtId="178" fontId="5" fillId="0" borderId="35" xfId="0" applyNumberFormat="1" applyFont="1" applyFill="1" applyBorder="1" applyAlignment="1" applyProtection="1">
      <alignment vertical="center"/>
      <protection locked="0"/>
    </xf>
    <xf numFmtId="185" fontId="5" fillId="0" borderId="18" xfId="0" applyNumberFormat="1" applyFont="1" applyFill="1" applyBorder="1" applyAlignment="1" applyProtection="1">
      <alignment vertical="center"/>
      <protection locked="0"/>
    </xf>
    <xf numFmtId="179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44" xfId="0" applyNumberFormat="1" applyFont="1" applyFill="1" applyBorder="1" applyAlignment="1" applyProtection="1">
      <alignment vertical="center"/>
      <protection locked="0"/>
    </xf>
    <xf numFmtId="180" fontId="5" fillId="0" borderId="33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82" fontId="5" fillId="0" borderId="29" xfId="0" applyNumberFormat="1" applyFont="1" applyFill="1" applyBorder="1" applyAlignment="1" applyProtection="1">
      <alignment vertical="center"/>
      <protection locked="0"/>
    </xf>
    <xf numFmtId="182" fontId="5" fillId="0" borderId="45" xfId="0" applyNumberFormat="1" applyFont="1" applyFill="1" applyBorder="1" applyAlignment="1" applyProtection="1">
      <alignment vertical="center"/>
      <protection locked="0"/>
    </xf>
    <xf numFmtId="182" fontId="5" fillId="0" borderId="6" xfId="0" applyNumberFormat="1" applyFont="1" applyFill="1" applyBorder="1" applyAlignment="1" applyProtection="1">
      <alignment vertical="center"/>
      <protection locked="0"/>
    </xf>
    <xf numFmtId="178" fontId="5" fillId="0" borderId="26" xfId="0" applyNumberFormat="1" applyFont="1" applyFill="1" applyBorder="1" applyAlignment="1" applyProtection="1">
      <alignment vertical="center"/>
      <protection locked="0"/>
    </xf>
    <xf numFmtId="185" fontId="5" fillId="0" borderId="6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46" xfId="0" applyNumberFormat="1" applyFont="1" applyFill="1" applyBorder="1" applyAlignment="1" applyProtection="1">
      <alignment vertical="center"/>
      <protection locked="0"/>
    </xf>
    <xf numFmtId="179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4" xfId="0" applyNumberFormat="1" applyFont="1" applyFill="1" applyBorder="1" applyAlignment="1" applyProtection="1">
      <alignment vertical="center"/>
      <protection locked="0"/>
    </xf>
    <xf numFmtId="182" fontId="5" fillId="0" borderId="31" xfId="0" applyNumberFormat="1" applyFont="1" applyFill="1" applyBorder="1" applyAlignment="1" applyProtection="1">
      <alignment vertical="center"/>
      <protection locked="0"/>
    </xf>
    <xf numFmtId="182" fontId="5" fillId="0" borderId="48" xfId="0" applyNumberFormat="1" applyFont="1" applyFill="1" applyBorder="1" applyAlignment="1" applyProtection="1">
      <alignment vertical="center"/>
      <protection locked="0"/>
    </xf>
    <xf numFmtId="182" fontId="5" fillId="0" borderId="2" xfId="0" applyNumberFormat="1" applyFont="1" applyFill="1" applyBorder="1" applyAlignment="1" applyProtection="1">
      <alignment vertical="center"/>
      <protection locked="0"/>
    </xf>
    <xf numFmtId="178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49" xfId="0" applyNumberFormat="1" applyFont="1" applyFill="1" applyBorder="1" applyAlignment="1" applyProtection="1">
      <alignment vertical="center"/>
      <protection locked="0"/>
    </xf>
    <xf numFmtId="179" fontId="5" fillId="0" borderId="50" xfId="0" applyNumberFormat="1" applyFont="1" applyFill="1" applyBorder="1" applyAlignment="1" applyProtection="1">
      <alignment vertical="center"/>
      <protection locked="0"/>
    </xf>
    <xf numFmtId="180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vertical="center"/>
      <protection locked="0"/>
    </xf>
    <xf numFmtId="182" fontId="5" fillId="0" borderId="32" xfId="0" applyNumberFormat="1" applyFont="1" applyFill="1" applyBorder="1" applyAlignment="1" applyProtection="1">
      <alignment vertical="center"/>
      <protection locked="0"/>
    </xf>
    <xf numFmtId="182" fontId="5" fillId="0" borderId="51" xfId="0" applyNumberFormat="1" applyFont="1" applyFill="1" applyBorder="1" applyAlignment="1" applyProtection="1">
      <alignment vertical="center"/>
      <protection locked="0"/>
    </xf>
    <xf numFmtId="182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12" xfId="1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84" fontId="5" fillId="0" borderId="9" xfId="0" applyNumberFormat="1" applyFont="1" applyFill="1" applyBorder="1" applyAlignment="1" applyProtection="1">
      <alignment vertical="center"/>
      <protection locked="0"/>
    </xf>
    <xf numFmtId="185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52" xfId="0" applyNumberFormat="1" applyFont="1" applyFill="1" applyBorder="1" applyAlignment="1" applyProtection="1">
      <alignment vertical="center"/>
      <protection locked="0"/>
    </xf>
    <xf numFmtId="180" fontId="5" fillId="0" borderId="7" xfId="0" applyNumberFormat="1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82" fontId="5" fillId="0" borderId="33" xfId="0" applyNumberFormat="1" applyFont="1" applyFill="1" applyBorder="1" applyAlignment="1" applyProtection="1">
      <alignment vertical="center"/>
      <protection locked="0"/>
    </xf>
    <xf numFmtId="178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6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4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52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5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31" xfId="0" applyNumberFormat="1" applyFont="1" applyFill="1" applyBorder="1" applyAlignment="1" applyProtection="1">
      <alignment vertical="center"/>
      <protection locked="0"/>
    </xf>
    <xf numFmtId="179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53" xfId="0" applyNumberFormat="1" applyFont="1" applyFill="1" applyBorder="1" applyAlignment="1" applyProtection="1">
      <alignment vertical="center"/>
      <protection locked="0"/>
    </xf>
    <xf numFmtId="179" fontId="5" fillId="0" borderId="54" xfId="0" applyNumberFormat="1" applyFont="1" applyFill="1" applyBorder="1" applyAlignment="1" applyProtection="1">
      <alignment vertical="center"/>
      <protection locked="0"/>
    </xf>
    <xf numFmtId="180" fontId="5" fillId="0" borderId="55" xfId="0" applyNumberFormat="1" applyFont="1" applyFill="1" applyBorder="1" applyAlignment="1" applyProtection="1">
      <alignment vertical="center"/>
      <protection locked="0"/>
    </xf>
    <xf numFmtId="177" fontId="5" fillId="0" borderId="20" xfId="0" applyNumberFormat="1" applyFont="1" applyFill="1" applyBorder="1" applyAlignment="1" applyProtection="1">
      <alignment vertical="center"/>
      <protection locked="0"/>
    </xf>
    <xf numFmtId="182" fontId="5" fillId="0" borderId="56" xfId="0" applyNumberFormat="1" applyFont="1" applyFill="1" applyBorder="1" applyAlignment="1" applyProtection="1">
      <alignment vertical="center"/>
      <protection locked="0"/>
    </xf>
    <xf numFmtId="182" fontId="5" fillId="0" borderId="57" xfId="0" applyNumberFormat="1" applyFont="1" applyFill="1" applyBorder="1" applyAlignment="1" applyProtection="1">
      <alignment vertical="center"/>
      <protection locked="0"/>
    </xf>
    <xf numFmtId="182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56" xfId="0" applyNumberFormat="1" applyFont="1" applyFill="1" applyBorder="1" applyAlignment="1" applyProtection="1">
      <alignment vertical="center"/>
      <protection locked="0"/>
    </xf>
    <xf numFmtId="185" fontId="5" fillId="0" borderId="11" xfId="0" applyNumberFormat="1" applyFont="1" applyFill="1" applyBorder="1" applyAlignment="1" applyProtection="1">
      <alignment vertical="center"/>
      <protection locked="0"/>
    </xf>
    <xf numFmtId="184" fontId="5" fillId="0" borderId="31" xfId="0" applyNumberFormat="1" applyFont="1" applyFill="1" applyBorder="1" applyAlignment="1" applyProtection="1">
      <alignment vertical="center"/>
      <protection locked="0"/>
    </xf>
    <xf numFmtId="178" fontId="5" fillId="0" borderId="9" xfId="1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5" xfId="0" applyNumberFormat="1" applyFont="1" applyFill="1" applyBorder="1" applyAlignment="1" applyProtection="1">
      <alignment vertical="center"/>
      <protection locked="0"/>
    </xf>
    <xf numFmtId="182" fontId="5" fillId="0" borderId="9" xfId="0" applyNumberFormat="1" applyFont="1" applyFill="1" applyBorder="1" applyAlignment="1" applyProtection="1">
      <alignment vertical="center"/>
      <protection locked="0"/>
    </xf>
    <xf numFmtId="182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182" fontId="5" fillId="0" borderId="58" xfId="0" applyNumberFormat="1" applyFont="1" applyFill="1" applyBorder="1" applyAlignment="1" applyProtection="1">
      <alignment vertical="center"/>
      <protection locked="0"/>
    </xf>
    <xf numFmtId="182" fontId="5" fillId="0" borderId="59" xfId="0" applyNumberFormat="1" applyFont="1" applyFill="1" applyBorder="1" applyAlignment="1" applyProtection="1">
      <alignment vertical="center"/>
      <protection locked="0"/>
    </xf>
    <xf numFmtId="182" fontId="5" fillId="0" borderId="24" xfId="0" applyNumberFormat="1" applyFont="1" applyFill="1" applyBorder="1" applyAlignment="1" applyProtection="1">
      <alignment vertical="center"/>
      <protection locked="0"/>
    </xf>
    <xf numFmtId="184" fontId="5" fillId="0" borderId="15" xfId="0" applyNumberFormat="1" applyFont="1" applyFill="1" applyBorder="1" applyAlignment="1" applyProtection="1">
      <alignment vertical="center"/>
      <protection locked="0"/>
    </xf>
    <xf numFmtId="185" fontId="5" fillId="0" borderId="24" xfId="0" applyNumberFormat="1" applyFont="1" applyFill="1" applyBorder="1" applyAlignment="1" applyProtection="1">
      <alignment vertical="center"/>
      <protection locked="0"/>
    </xf>
    <xf numFmtId="178" fontId="5" fillId="0" borderId="26" xfId="1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80" fontId="5" fillId="0" borderId="52" xfId="0" applyNumberFormat="1" applyFont="1" applyFill="1" applyBorder="1" applyAlignment="1" applyProtection="1">
      <alignment vertical="center"/>
      <protection locked="0"/>
    </xf>
    <xf numFmtId="178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48" xfId="0" applyNumberFormat="1" applyFont="1" applyFill="1" applyBorder="1" applyAlignment="1" applyProtection="1">
      <alignment vertical="center"/>
      <protection locked="0"/>
    </xf>
    <xf numFmtId="3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45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center"/>
    </xf>
    <xf numFmtId="0" fontId="0" fillId="0" borderId="9" xfId="0" applyFill="1" applyBorder="1"/>
    <xf numFmtId="3" fontId="5" fillId="0" borderId="43" xfId="0" applyNumberFormat="1" applyFont="1" applyFill="1" applyBorder="1" applyAlignment="1" applyProtection="1">
      <alignment vertical="center"/>
      <protection locked="0"/>
    </xf>
    <xf numFmtId="3" fontId="7" fillId="0" borderId="31" xfId="0" applyNumberFormat="1" applyFont="1" applyFill="1" applyBorder="1" applyAlignment="1" applyProtection="1">
      <alignment horizontal="center" vertical="center"/>
      <protection locked="0"/>
    </xf>
    <xf numFmtId="183" fontId="5" fillId="0" borderId="25" xfId="2" applyNumberFormat="1" applyFont="1" applyFill="1" applyBorder="1" applyAlignment="1" applyProtection="1">
      <alignment vertical="center"/>
      <protection locked="0"/>
    </xf>
    <xf numFmtId="183" fontId="5" fillId="0" borderId="19" xfId="2" applyNumberFormat="1" applyFont="1" applyFill="1" applyBorder="1" applyAlignment="1" applyProtection="1">
      <alignment vertical="center"/>
      <protection locked="0"/>
    </xf>
    <xf numFmtId="183" fontId="5" fillId="0" borderId="60" xfId="2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30" xfId="2" applyNumberFormat="1" applyFont="1" applyFill="1" applyBorder="1" applyAlignment="1" applyProtection="1">
      <alignment vertical="center"/>
      <protection locked="0"/>
    </xf>
    <xf numFmtId="183" fontId="5" fillId="0" borderId="61" xfId="2" applyNumberFormat="1" applyFont="1" applyFill="1" applyBorder="1" applyAlignment="1" applyProtection="1">
      <alignment vertical="center"/>
      <protection locked="0"/>
    </xf>
    <xf numFmtId="183" fontId="5" fillId="0" borderId="31" xfId="2" applyNumberFormat="1" applyFont="1" applyFill="1" applyBorder="1" applyAlignment="1" applyProtection="1">
      <alignment vertical="center"/>
      <protection locked="0"/>
    </xf>
    <xf numFmtId="183" fontId="5" fillId="0" borderId="46" xfId="2" applyNumberFormat="1" applyFont="1" applyFill="1" applyBorder="1" applyAlignment="1" applyProtection="1">
      <alignment vertical="center"/>
      <protection locked="0"/>
    </xf>
    <xf numFmtId="183" fontId="5" fillId="0" borderId="2" xfId="2" applyNumberFormat="1" applyFont="1" applyFill="1" applyBorder="1" applyAlignment="1" applyProtection="1">
      <alignment vertical="center"/>
      <protection locked="0"/>
    </xf>
    <xf numFmtId="183" fontId="5" fillId="0" borderId="9" xfId="2" applyNumberFormat="1" applyFont="1" applyFill="1" applyBorder="1" applyAlignment="1" applyProtection="1">
      <alignment vertical="center"/>
      <protection locked="0"/>
    </xf>
    <xf numFmtId="183" fontId="5" fillId="0" borderId="32" xfId="2" applyNumberFormat="1" applyFont="1" applyFill="1" applyBorder="1" applyAlignment="1" applyProtection="1">
      <alignment vertical="center"/>
      <protection locked="0"/>
    </xf>
    <xf numFmtId="183" fontId="5" fillId="0" borderId="13" xfId="2" applyNumberFormat="1" applyFont="1" applyFill="1" applyBorder="1" applyAlignment="1" applyProtection="1">
      <alignment vertical="center"/>
      <protection locked="0"/>
    </xf>
    <xf numFmtId="183" fontId="5" fillId="0" borderId="29" xfId="2" applyNumberFormat="1" applyFont="1" applyFill="1" applyBorder="1" applyAlignment="1" applyProtection="1">
      <alignment vertical="center"/>
      <protection locked="0"/>
    </xf>
    <xf numFmtId="183" fontId="5" fillId="0" borderId="52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vertical="center"/>
      <protection locked="0"/>
    </xf>
    <xf numFmtId="183" fontId="5" fillId="0" borderId="49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vertical="center"/>
      <protection locked="0"/>
    </xf>
    <xf numFmtId="183" fontId="5" fillId="0" borderId="35" xfId="2" applyNumberFormat="1" applyFont="1" applyFill="1" applyBorder="1" applyAlignment="1" applyProtection="1">
      <alignment vertical="center"/>
      <protection locked="0"/>
    </xf>
    <xf numFmtId="183" fontId="5" fillId="0" borderId="18" xfId="2" applyNumberFormat="1" applyFont="1" applyFill="1" applyBorder="1" applyAlignment="1" applyProtection="1">
      <alignment vertical="center"/>
      <protection locked="0"/>
    </xf>
    <xf numFmtId="183" fontId="5" fillId="0" borderId="34" xfId="2" applyNumberFormat="1" applyFont="1" applyFill="1" applyBorder="1" applyAlignment="1" applyProtection="1">
      <alignment vertical="center"/>
      <protection locked="0"/>
    </xf>
    <xf numFmtId="183" fontId="5" fillId="0" borderId="38" xfId="2" applyNumberFormat="1" applyFont="1" applyFill="1" applyBorder="1" applyAlignment="1" applyProtection="1">
      <alignment vertical="center"/>
      <protection locked="0"/>
    </xf>
    <xf numFmtId="3" fontId="5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5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horizontal="right" vertical="center"/>
      <protection locked="0"/>
    </xf>
    <xf numFmtId="183" fontId="5" fillId="0" borderId="5" xfId="2" applyNumberFormat="1" applyFont="1" applyFill="1" applyBorder="1" applyAlignment="1" applyProtection="1">
      <alignment horizontal="right" vertical="center"/>
      <protection locked="0"/>
    </xf>
    <xf numFmtId="183" fontId="5" fillId="0" borderId="14" xfId="2" applyNumberFormat="1" applyFont="1" applyFill="1" applyBorder="1" applyAlignment="1" applyProtection="1">
      <alignment vertical="center"/>
      <protection locked="0"/>
    </xf>
    <xf numFmtId="183" fontId="8" fillId="0" borderId="12" xfId="2" applyNumberFormat="1" applyFont="1" applyFill="1" applyBorder="1" applyAlignment="1">
      <alignment vertical="center"/>
    </xf>
    <xf numFmtId="183" fontId="8" fillId="0" borderId="8" xfId="2" applyNumberFormat="1" applyFont="1" applyFill="1" applyBorder="1" applyAlignment="1">
      <alignment vertical="center"/>
    </xf>
    <xf numFmtId="183" fontId="5" fillId="0" borderId="26" xfId="2" applyNumberFormat="1" applyFont="1" applyFill="1" applyBorder="1" applyAlignment="1" applyProtection="1">
      <alignment vertical="center"/>
      <protection locked="0"/>
    </xf>
    <xf numFmtId="183" fontId="5" fillId="0" borderId="6" xfId="2" applyNumberFormat="1" applyFont="1" applyFill="1" applyBorder="1" applyAlignment="1" applyProtection="1">
      <alignment vertical="center"/>
      <protection locked="0"/>
    </xf>
    <xf numFmtId="183" fontId="5" fillId="0" borderId="62" xfId="2" applyNumberFormat="1" applyFont="1" applyFill="1" applyBorder="1" applyAlignment="1" applyProtection="1">
      <alignment vertical="center"/>
      <protection locked="0"/>
    </xf>
    <xf numFmtId="183" fontId="5" fillId="0" borderId="36" xfId="2" applyNumberFormat="1" applyFont="1" applyFill="1" applyBorder="1" applyAlignment="1" applyProtection="1">
      <alignment vertical="center"/>
      <protection locked="0"/>
    </xf>
    <xf numFmtId="3" fontId="5" fillId="0" borderId="61" xfId="0" applyNumberFormat="1" applyFont="1" applyFill="1" applyBorder="1" applyAlignment="1" applyProtection="1">
      <alignment vertical="center"/>
      <protection locked="0"/>
    </xf>
    <xf numFmtId="3" fontId="5" fillId="0" borderId="63" xfId="0" applyNumberFormat="1" applyFont="1" applyFill="1" applyBorder="1" applyAlignment="1" applyProtection="1">
      <alignment vertical="center"/>
      <protection locked="0"/>
    </xf>
    <xf numFmtId="177" fontId="5" fillId="0" borderId="19" xfId="0" applyNumberFormat="1" applyFont="1" applyFill="1" applyBorder="1" applyAlignment="1" applyProtection="1">
      <alignment vertical="center"/>
      <protection locked="0"/>
    </xf>
    <xf numFmtId="182" fontId="5" fillId="0" borderId="30" xfId="0" applyNumberFormat="1" applyFont="1" applyFill="1" applyBorder="1" applyAlignment="1" applyProtection="1">
      <alignment vertical="center"/>
      <protection locked="0"/>
    </xf>
    <xf numFmtId="182" fontId="5" fillId="0" borderId="64" xfId="0" applyNumberFormat="1" applyFont="1" applyFill="1" applyBorder="1" applyAlignment="1" applyProtection="1">
      <alignment vertical="center"/>
      <protection locked="0"/>
    </xf>
    <xf numFmtId="182" fontId="5" fillId="0" borderId="25" xfId="0" applyNumberFormat="1" applyFont="1" applyFill="1" applyBorder="1" applyAlignment="1" applyProtection="1">
      <alignment vertical="center"/>
      <protection locked="0"/>
    </xf>
    <xf numFmtId="178" fontId="5" fillId="0" borderId="63" xfId="0" applyNumberFormat="1" applyFont="1" applyFill="1" applyBorder="1" applyAlignment="1" applyProtection="1">
      <alignment vertical="center"/>
      <protection locked="0"/>
    </xf>
    <xf numFmtId="185" fontId="5" fillId="0" borderId="25" xfId="0" applyNumberFormat="1" applyFont="1" applyFill="1" applyBorder="1" applyAlignment="1" applyProtection="1">
      <alignment vertical="center"/>
      <protection locked="0"/>
    </xf>
    <xf numFmtId="179" fontId="5" fillId="0" borderId="60" xfId="0" applyNumberFormat="1" applyFont="1" applyFill="1" applyBorder="1" applyAlignment="1" applyProtection="1">
      <alignment vertical="center"/>
      <protection locked="0"/>
    </xf>
    <xf numFmtId="179" fontId="5" fillId="0" borderId="65" xfId="0" applyNumberFormat="1" applyFont="1" applyFill="1" applyBorder="1" applyAlignment="1" applyProtection="1">
      <alignment vertical="center"/>
      <protection locked="0"/>
    </xf>
    <xf numFmtId="3" fontId="5" fillId="0" borderId="60" xfId="0" applyNumberFormat="1" applyFont="1" applyFill="1" applyBorder="1" applyAlignment="1" applyProtection="1">
      <alignment vertical="center"/>
      <protection locked="0"/>
    </xf>
    <xf numFmtId="180" fontId="5" fillId="0" borderId="23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</xf>
    <xf numFmtId="3" fontId="4" fillId="0" borderId="26" xfId="0" applyNumberFormat="1" applyFont="1" applyFill="1" applyBorder="1" applyAlignment="1" applyProtection="1">
      <alignment vertical="center" shrinkToFit="1"/>
      <protection locked="0"/>
    </xf>
    <xf numFmtId="181" fontId="5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187" fontId="5" fillId="0" borderId="7" xfId="0" applyNumberFormat="1" applyFont="1" applyFill="1" applyBorder="1" applyAlignment="1" applyProtection="1">
      <alignment vertical="center"/>
      <protection locked="0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187" fontId="5" fillId="0" borderId="55" xfId="0" applyNumberFormat="1" applyFont="1" applyFill="1" applyBorder="1" applyAlignment="1" applyProtection="1">
      <alignment vertical="center"/>
      <protection locked="0"/>
    </xf>
    <xf numFmtId="187" fontId="5" fillId="0" borderId="28" xfId="0" applyNumberFormat="1" applyFont="1" applyFill="1" applyBorder="1" applyAlignment="1" applyProtection="1">
      <alignment vertical="center"/>
      <protection locked="0"/>
    </xf>
    <xf numFmtId="187" fontId="5" fillId="0" borderId="52" xfId="0" applyNumberFormat="1" applyFont="1" applyFill="1" applyBorder="1" applyAlignment="1" applyProtection="1">
      <alignment vertical="center"/>
      <protection locked="0"/>
    </xf>
    <xf numFmtId="187" fontId="5" fillId="0" borderId="37" xfId="0" applyNumberFormat="1" applyFont="1" applyFill="1" applyBorder="1" applyAlignment="1" applyProtection="1">
      <alignment vertical="center"/>
      <protection locked="0"/>
    </xf>
    <xf numFmtId="187" fontId="5" fillId="0" borderId="38" xfId="0" applyNumberFormat="1" applyFont="1" applyFill="1" applyBorder="1" applyAlignment="1" applyProtection="1">
      <alignment vertical="center"/>
      <protection locked="0"/>
    </xf>
    <xf numFmtId="187" fontId="5" fillId="0" borderId="33" xfId="0" applyNumberFormat="1" applyFont="1" applyFill="1" applyBorder="1" applyAlignment="1" applyProtection="1">
      <alignment vertical="center"/>
      <protection locked="0"/>
    </xf>
    <xf numFmtId="180" fontId="5" fillId="0" borderId="27" xfId="0" applyNumberFormat="1" applyFont="1" applyFill="1" applyBorder="1" applyAlignment="1" applyProtection="1">
      <alignment vertical="center"/>
      <protection locked="0"/>
    </xf>
    <xf numFmtId="187" fontId="5" fillId="0" borderId="20" xfId="0" applyNumberFormat="1" applyFont="1" applyFill="1" applyBorder="1" applyAlignment="1" applyProtection="1">
      <alignment vertical="center"/>
      <protection locked="0"/>
    </xf>
    <xf numFmtId="187" fontId="5" fillId="0" borderId="3" xfId="0" applyNumberFormat="1" applyFont="1" applyFill="1" applyBorder="1" applyAlignment="1" applyProtection="1">
      <alignment vertical="center"/>
      <protection locked="0"/>
    </xf>
    <xf numFmtId="187" fontId="5" fillId="0" borderId="5" xfId="0" applyNumberFormat="1" applyFont="1" applyFill="1" applyBorder="1" applyAlignment="1" applyProtection="1">
      <alignment vertical="center"/>
      <protection locked="0"/>
    </xf>
    <xf numFmtId="187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4" xfId="0" applyNumberFormat="1" applyFont="1" applyFill="1" applyBorder="1" applyAlignment="1" applyProtection="1">
      <alignment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5" fillId="0" borderId="47" xfId="0" applyNumberFormat="1" applyFont="1" applyFill="1" applyBorder="1" applyAlignment="1" applyProtection="1">
      <alignment vertical="center"/>
      <protection locked="0"/>
    </xf>
    <xf numFmtId="3" fontId="5" fillId="0" borderId="56" xfId="0" applyNumberFormat="1" applyFont="1" applyFill="1" applyBorder="1" applyAlignment="1" applyProtection="1">
      <alignment vertical="center"/>
      <protection locked="0"/>
    </xf>
    <xf numFmtId="3" fontId="5" fillId="0" borderId="57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19" xfId="0" applyNumberFormat="1" applyFont="1" applyFill="1" applyBorder="1" applyAlignment="1" applyProtection="1">
      <alignment vertical="center" shrinkToFit="1"/>
      <protection locked="0"/>
    </xf>
    <xf numFmtId="3" fontId="5" fillId="0" borderId="21" xfId="0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" fontId="8" fillId="0" borderId="8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5" xfId="0" applyNumberFormat="1" applyFont="1" applyFill="1" applyBorder="1" applyAlignment="1" applyProtection="1">
      <alignment vertical="center"/>
      <protection locked="0"/>
    </xf>
    <xf numFmtId="3" fontId="5" fillId="0" borderId="58" xfId="0" applyNumberFormat="1" applyFont="1" applyFill="1" applyBorder="1" applyAlignment="1" applyProtection="1">
      <alignment vertical="center"/>
      <protection locked="0"/>
    </xf>
    <xf numFmtId="3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vertical="center"/>
      <protection locked="0"/>
    </xf>
    <xf numFmtId="3" fontId="5" fillId="0" borderId="66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6" xfId="0" applyNumberFormat="1" applyFont="1" applyFill="1" applyBorder="1" applyAlignment="1" applyProtection="1">
      <alignment vertical="center"/>
      <protection locked="0"/>
    </xf>
    <xf numFmtId="179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69" xfId="0" applyNumberFormat="1" applyFont="1" applyFill="1" applyBorder="1" applyAlignment="1" applyProtection="1">
      <alignment vertical="center"/>
      <protection locked="0"/>
    </xf>
    <xf numFmtId="179" fontId="5" fillId="0" borderId="70" xfId="0" applyNumberFormat="1" applyFont="1" applyFill="1" applyBorder="1" applyAlignment="1" applyProtection="1">
      <alignment vertical="center"/>
      <protection locked="0"/>
    </xf>
    <xf numFmtId="180" fontId="5" fillId="0" borderId="68" xfId="0" applyNumberFormat="1" applyFont="1" applyFill="1" applyBorder="1" applyAlignment="1" applyProtection="1">
      <alignment vertical="center"/>
      <protection locked="0"/>
    </xf>
    <xf numFmtId="180" fontId="5" fillId="0" borderId="67" xfId="0" applyNumberFormat="1" applyFont="1" applyFill="1" applyBorder="1" applyAlignment="1" applyProtection="1">
      <alignment vertical="center"/>
      <protection locked="0"/>
    </xf>
    <xf numFmtId="187" fontId="5" fillId="0" borderId="21" xfId="0" applyNumberFormat="1" applyFont="1" applyFill="1" applyBorder="1" applyAlignment="1" applyProtection="1">
      <alignment vertical="center"/>
      <protection locked="0"/>
    </xf>
    <xf numFmtId="187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center"/>
      <protection locked="0"/>
    </xf>
    <xf numFmtId="179" fontId="5" fillId="0" borderId="22" xfId="0" applyNumberFormat="1" applyFont="1" applyFill="1" applyBorder="1" applyAlignment="1" applyProtection="1">
      <alignment vertical="center"/>
      <protection locked="0"/>
    </xf>
    <xf numFmtId="3" fontId="5" fillId="0" borderId="71" xfId="0" applyNumberFormat="1" applyFont="1" applyFill="1" applyBorder="1" applyAlignment="1" applyProtection="1">
      <alignment vertical="center"/>
      <protection locked="0"/>
    </xf>
    <xf numFmtId="179" fontId="5" fillId="0" borderId="62" xfId="0" applyNumberFormat="1" applyFont="1" applyFill="1" applyBorder="1" applyAlignment="1" applyProtection="1">
      <alignment vertical="center"/>
      <protection locked="0"/>
    </xf>
    <xf numFmtId="180" fontId="5" fillId="0" borderId="17" xfId="0" applyNumberFormat="1" applyFont="1" applyFill="1" applyBorder="1" applyAlignment="1" applyProtection="1">
      <alignment vertical="center"/>
      <protection locked="0"/>
    </xf>
    <xf numFmtId="187" fontId="5" fillId="0" borderId="1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183" fontId="5" fillId="0" borderId="3" xfId="2" applyNumberFormat="1" applyFont="1" applyFill="1" applyBorder="1" applyAlignment="1" applyProtection="1">
      <alignment vertical="center"/>
      <protection locked="0"/>
    </xf>
    <xf numFmtId="183" fontId="5" fillId="0" borderId="58" xfId="2" applyNumberFormat="1" applyFont="1" applyFill="1" applyBorder="1" applyAlignment="1" applyProtection="1">
      <alignment vertical="center"/>
      <protection locked="0"/>
    </xf>
    <xf numFmtId="183" fontId="5" fillId="0" borderId="68" xfId="2" applyNumberFormat="1" applyFont="1" applyFill="1" applyBorder="1" applyAlignment="1" applyProtection="1">
      <alignment vertical="center"/>
      <protection locked="0"/>
    </xf>
    <xf numFmtId="183" fontId="5" fillId="0" borderId="47" xfId="2" applyNumberFormat="1" applyFont="1" applyFill="1" applyBorder="1" applyAlignment="1" applyProtection="1">
      <alignment vertical="center"/>
      <protection locked="0"/>
    </xf>
    <xf numFmtId="183" fontId="5" fillId="0" borderId="54" xfId="2" applyNumberFormat="1" applyFont="1" applyFill="1" applyBorder="1" applyAlignment="1" applyProtection="1">
      <alignment vertical="center"/>
      <protection locked="0"/>
    </xf>
    <xf numFmtId="183" fontId="5" fillId="0" borderId="53" xfId="2" applyNumberFormat="1" applyFont="1" applyFill="1" applyBorder="1" applyAlignment="1" applyProtection="1">
      <alignment vertical="center"/>
      <protection locked="0"/>
    </xf>
    <xf numFmtId="183" fontId="5" fillId="0" borderId="56" xfId="2" applyNumberFormat="1" applyFont="1" applyFill="1" applyBorder="1" applyAlignment="1" applyProtection="1">
      <alignment vertical="center"/>
      <protection locked="0"/>
    </xf>
    <xf numFmtId="183" fontId="5" fillId="0" borderId="11" xfId="2" applyNumberFormat="1" applyFont="1" applyFill="1" applyBorder="1" applyAlignment="1" applyProtection="1">
      <alignment vertical="center"/>
      <protection locked="0"/>
    </xf>
    <xf numFmtId="183" fontId="5" fillId="0" borderId="69" xfId="2" applyNumberFormat="1" applyFont="1" applyFill="1" applyBorder="1" applyAlignment="1" applyProtection="1">
      <alignment vertical="center"/>
      <protection locked="0"/>
    </xf>
    <xf numFmtId="183" fontId="5" fillId="0" borderId="24" xfId="2" applyNumberFormat="1" applyFont="1" applyFill="1" applyBorder="1" applyAlignment="1" applyProtection="1">
      <alignment vertical="center"/>
      <protection locked="0"/>
    </xf>
    <xf numFmtId="183" fontId="5" fillId="0" borderId="67" xfId="2" applyNumberFormat="1" applyFont="1" applyFill="1" applyBorder="1" applyAlignment="1" applyProtection="1">
      <alignment vertical="center"/>
      <protection locked="0"/>
    </xf>
    <xf numFmtId="183" fontId="5" fillId="0" borderId="21" xfId="2" applyNumberFormat="1" applyFont="1" applyFill="1" applyBorder="1" applyAlignment="1" applyProtection="1">
      <alignment vertical="center"/>
      <protection locked="0"/>
    </xf>
    <xf numFmtId="183" fontId="5" fillId="0" borderId="70" xfId="2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183" fontId="5" fillId="0" borderId="39" xfId="2" applyNumberFormat="1" applyFont="1" applyFill="1" applyBorder="1" applyAlignment="1" applyProtection="1">
      <alignment vertical="center"/>
      <protection locked="0"/>
    </xf>
    <xf numFmtId="183" fontId="5" fillId="0" borderId="22" xfId="2" applyNumberFormat="1" applyFont="1" applyFill="1" applyBorder="1" applyAlignment="1" applyProtection="1">
      <alignment vertical="center"/>
      <protection locked="0"/>
    </xf>
    <xf numFmtId="183" fontId="5" fillId="0" borderId="66" xfId="2" applyNumberFormat="1" applyFont="1" applyFill="1" applyBorder="1" applyAlignment="1" applyProtection="1">
      <alignment vertical="center"/>
      <protection locked="0"/>
    </xf>
    <xf numFmtId="183" fontId="5" fillId="0" borderId="4" xfId="2" applyNumberFormat="1" applyFont="1" applyFill="1" applyBorder="1" applyAlignment="1" applyProtection="1">
      <alignment vertical="center"/>
      <protection locked="0"/>
    </xf>
    <xf numFmtId="186" fontId="4" fillId="0" borderId="14" xfId="0" applyNumberFormat="1" applyFont="1" applyFill="1" applyBorder="1" applyAlignment="1" applyProtection="1">
      <alignment horizontal="center" vertical="center"/>
      <protection locked="0"/>
    </xf>
    <xf numFmtId="183" fontId="5" fillId="0" borderId="17" xfId="2" applyNumberFormat="1" applyFont="1" applyFill="1" applyBorder="1" applyAlignment="1" applyProtection="1">
      <alignment vertical="center"/>
      <protection locked="0"/>
    </xf>
    <xf numFmtId="187" fontId="5" fillId="0" borderId="23" xfId="0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183" fontId="5" fillId="0" borderId="16" xfId="2" applyNumberFormat="1" applyFont="1" applyFill="1" applyBorder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181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9" xfId="0" applyNumberFormat="1" applyFont="1" applyFill="1" applyBorder="1" applyAlignment="1" applyProtection="1">
      <alignment vertical="center"/>
      <protection locked="0"/>
    </xf>
    <xf numFmtId="3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58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183" fontId="5" fillId="0" borderId="27" xfId="2" applyNumberFormat="1" applyFont="1" applyFill="1" applyBorder="1" applyAlignment="1" applyProtection="1">
      <alignment vertical="center"/>
      <protection locked="0"/>
    </xf>
    <xf numFmtId="183" fontId="5" fillId="0" borderId="20" xfId="2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vertical="center"/>
    </xf>
    <xf numFmtId="3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3" fontId="5" fillId="0" borderId="6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horizontal="left" vertical="center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3" fontId="4" fillId="0" borderId="35" xfId="0" applyNumberFormat="1" applyFont="1" applyFill="1" applyBorder="1" applyAlignment="1" applyProtection="1">
      <alignment horizontal="center" vertical="center"/>
      <protection locked="0"/>
    </xf>
    <xf numFmtId="3" fontId="4" fillId="0" borderId="38" xfId="0" applyNumberFormat="1" applyFont="1" applyFill="1" applyBorder="1" applyAlignment="1" applyProtection="1">
      <alignment horizontal="center" vertical="center"/>
      <protection locked="0"/>
    </xf>
    <xf numFmtId="3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left" vertical="top" wrapText="1"/>
      <protection locked="0"/>
    </xf>
    <xf numFmtId="176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33" xfId="0" applyNumberFormat="1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Fill="1" applyBorder="1"/>
    <xf numFmtId="0" fontId="0" fillId="0" borderId="17" xfId="0" applyFill="1" applyBorder="1"/>
    <xf numFmtId="3" fontId="5" fillId="0" borderId="4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7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6" xfId="0" applyNumberFormat="1" applyFont="1" applyFill="1" applyBorder="1" applyAlignment="1" applyProtection="1">
      <alignment horizontal="center" vertical="center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3" fontId="7" fillId="0" borderId="47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85</xdr:row>
      <xdr:rowOff>111125</xdr:rowOff>
    </xdr:from>
    <xdr:to>
      <xdr:col>28</xdr:col>
      <xdr:colOff>222250</xdr:colOff>
      <xdr:row>87</xdr:row>
      <xdr:rowOff>47625</xdr:rowOff>
    </xdr:to>
    <xdr:sp macro="" textlink="">
      <xdr:nvSpPr>
        <xdr:cNvPr id="3" name="正方形/長方形 2"/>
        <xdr:cNvSpPr/>
      </xdr:nvSpPr>
      <xdr:spPr bwMode="auto">
        <a:xfrm>
          <a:off x="63500" y="22272625"/>
          <a:ext cx="11218333" cy="27516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「職員」「嘱託・臨時職員等」の常勤、非常勤の別は、右による。　＜常勤＞１週間当たり実労働時間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時間以上　　＜非常勤＞１週間当たり実労働時間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時間未満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2" name="正方形/長方形 1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47625</xdr:colOff>
      <xdr:row>39</xdr:row>
      <xdr:rowOff>76200</xdr:rowOff>
    </xdr:from>
    <xdr:to>
      <xdr:col>8</xdr:col>
      <xdr:colOff>628650</xdr:colOff>
      <xdr:row>39</xdr:row>
      <xdr:rowOff>485775</xdr:rowOff>
    </xdr:to>
    <xdr:sp macro="" textlink="">
      <xdr:nvSpPr>
        <xdr:cNvPr id="4" name="正方形/長方形 3"/>
        <xdr:cNvSpPr/>
      </xdr:nvSpPr>
      <xdr:spPr bwMode="auto">
        <a:xfrm>
          <a:off x="47625" y="10039350"/>
          <a:ext cx="6515100" cy="4095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（注）県立図書館の「団体貸出・配本所等」の数値は、市町村において登録されている読書会へのテキスト貸出実績、ふるさと文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　学巡回文庫、すすめたい１００冊の本の貸出実績を含む。</a:t>
          </a: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6" name="正方形/長方形 5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7" name="正方形/長方形 6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8" name="正方形/長方形 7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9146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57</xdr:row>
      <xdr:rowOff>47625</xdr:rowOff>
    </xdr:from>
    <xdr:to>
      <xdr:col>3</xdr:col>
      <xdr:colOff>95250</xdr:colOff>
      <xdr:row>58</xdr:row>
      <xdr:rowOff>219075</xdr:rowOff>
    </xdr:to>
    <xdr:sp macro="" textlink="">
      <xdr:nvSpPr>
        <xdr:cNvPr id="9" name="右大かっこ 8"/>
        <xdr:cNvSpPr>
          <a:spLocks/>
        </xdr:cNvSpPr>
      </xdr:nvSpPr>
      <xdr:spPr bwMode="auto">
        <a:xfrm>
          <a:off x="2505075" y="149447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57</xdr:row>
      <xdr:rowOff>57150</xdr:rowOff>
    </xdr:from>
    <xdr:to>
      <xdr:col>4</xdr:col>
      <xdr:colOff>85725</xdr:colOff>
      <xdr:row>58</xdr:row>
      <xdr:rowOff>228600</xdr:rowOff>
    </xdr:to>
    <xdr:sp macro="" textlink="">
      <xdr:nvSpPr>
        <xdr:cNvPr id="10" name="右大かっこ 8"/>
        <xdr:cNvSpPr>
          <a:spLocks/>
        </xdr:cNvSpPr>
      </xdr:nvSpPr>
      <xdr:spPr bwMode="auto">
        <a:xfrm>
          <a:off x="3190875" y="14954250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1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12" name="正方形/長方形 11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13" name="正方形/長方形 12"/>
        <xdr:cNvSpPr/>
      </xdr:nvSpPr>
      <xdr:spPr bwMode="auto">
        <a:xfrm>
          <a:off x="1095375" y="89820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14" name="正方形/長方形 13"/>
        <xdr:cNvSpPr/>
      </xdr:nvSpPr>
      <xdr:spPr bwMode="auto">
        <a:xfrm>
          <a:off x="1095375" y="92487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15" name="正方形/長方形 14"/>
        <xdr:cNvSpPr/>
      </xdr:nvSpPr>
      <xdr:spPr bwMode="auto">
        <a:xfrm>
          <a:off x="1095375" y="95154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6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57</xdr:row>
      <xdr:rowOff>47625</xdr:rowOff>
    </xdr:from>
    <xdr:to>
      <xdr:col>3</xdr:col>
      <xdr:colOff>95250</xdr:colOff>
      <xdr:row>58</xdr:row>
      <xdr:rowOff>219075</xdr:rowOff>
    </xdr:to>
    <xdr:sp macro="" textlink="">
      <xdr:nvSpPr>
        <xdr:cNvPr id="17" name="右大かっこ 16"/>
        <xdr:cNvSpPr>
          <a:spLocks/>
        </xdr:cNvSpPr>
      </xdr:nvSpPr>
      <xdr:spPr bwMode="auto">
        <a:xfrm>
          <a:off x="2505075" y="146780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57</xdr:row>
      <xdr:rowOff>57150</xdr:rowOff>
    </xdr:from>
    <xdr:to>
      <xdr:col>4</xdr:col>
      <xdr:colOff>85725</xdr:colOff>
      <xdr:row>58</xdr:row>
      <xdr:rowOff>228600</xdr:rowOff>
    </xdr:to>
    <xdr:sp macro="" textlink="">
      <xdr:nvSpPr>
        <xdr:cNvPr id="18" name="右大かっこ 8"/>
        <xdr:cNvSpPr>
          <a:spLocks/>
        </xdr:cNvSpPr>
      </xdr:nvSpPr>
      <xdr:spPr bwMode="auto">
        <a:xfrm>
          <a:off x="3190875" y="14687550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C1" zoomScaleNormal="100" workbookViewId="0">
      <pane ySplit="6" topLeftCell="A72" activePane="bottomLeft" state="frozen"/>
      <selection pane="bottomLeft" activeCell="B46" sqref="B46:I80"/>
    </sheetView>
  </sheetViews>
  <sheetFormatPr defaultRowHeight="13.5" x14ac:dyDescent="0.15"/>
  <cols>
    <col min="1" max="1" width="13.625" style="31" customWidth="1"/>
    <col min="2" max="9" width="9.125" style="31" customWidth="1"/>
    <col min="10" max="16384" width="9" style="31"/>
  </cols>
  <sheetData>
    <row r="1" spans="1:9" ht="24" customHeight="1" x14ac:dyDescent="0.15">
      <c r="A1" s="344" t="s">
        <v>172</v>
      </c>
      <c r="B1" s="344"/>
      <c r="C1" s="344"/>
      <c r="D1" s="344"/>
      <c r="E1" s="344"/>
      <c r="F1" s="344"/>
      <c r="G1" s="344"/>
      <c r="H1" s="344"/>
      <c r="I1" s="344"/>
    </row>
    <row r="2" spans="1:9" ht="14.1" customHeight="1" x14ac:dyDescent="0.15">
      <c r="A2" s="37"/>
      <c r="B2" s="37"/>
      <c r="C2" s="38"/>
      <c r="D2" s="37"/>
      <c r="E2" s="37"/>
      <c r="F2" s="37"/>
      <c r="G2" s="37"/>
      <c r="H2" s="37"/>
      <c r="I2" s="37"/>
    </row>
    <row r="3" spans="1:9" x14ac:dyDescent="0.15">
      <c r="A3" s="39"/>
      <c r="B3" s="39" t="s">
        <v>168</v>
      </c>
      <c r="C3" s="40" t="s">
        <v>169</v>
      </c>
      <c r="D3" s="345" t="s">
        <v>209</v>
      </c>
      <c r="E3" s="346"/>
      <c r="F3" s="346"/>
      <c r="G3" s="347"/>
      <c r="H3" s="345" t="s">
        <v>14</v>
      </c>
      <c r="I3" s="347"/>
    </row>
    <row r="4" spans="1:9" x14ac:dyDescent="0.15">
      <c r="A4" s="181" t="s">
        <v>15</v>
      </c>
      <c r="B4" s="41"/>
      <c r="C4" s="42" t="s">
        <v>170</v>
      </c>
      <c r="D4" s="90" t="s">
        <v>176</v>
      </c>
      <c r="E4" s="143" t="s">
        <v>171</v>
      </c>
      <c r="F4" s="342" t="s">
        <v>37</v>
      </c>
      <c r="G4" s="340" t="s">
        <v>38</v>
      </c>
      <c r="H4" s="338" t="s">
        <v>36</v>
      </c>
      <c r="I4" s="340" t="s">
        <v>38</v>
      </c>
    </row>
    <row r="5" spans="1:9" x14ac:dyDescent="0.15">
      <c r="A5" s="22"/>
      <c r="B5" s="41"/>
      <c r="C5" s="43"/>
      <c r="D5" s="89" t="s">
        <v>182</v>
      </c>
      <c r="E5" s="144" t="s">
        <v>182</v>
      </c>
      <c r="F5" s="343"/>
      <c r="G5" s="341"/>
      <c r="H5" s="339"/>
      <c r="I5" s="341"/>
    </row>
    <row r="6" spans="1:9" x14ac:dyDescent="0.15">
      <c r="A6" s="23"/>
      <c r="B6" s="44" t="s">
        <v>167</v>
      </c>
      <c r="C6" s="45" t="s">
        <v>88</v>
      </c>
      <c r="D6" s="79" t="s">
        <v>178</v>
      </c>
      <c r="E6" s="149" t="s">
        <v>179</v>
      </c>
      <c r="F6" s="149" t="s">
        <v>179</v>
      </c>
      <c r="G6" s="80" t="s">
        <v>179</v>
      </c>
      <c r="H6" s="79" t="s">
        <v>177</v>
      </c>
      <c r="I6" s="80" t="s">
        <v>177</v>
      </c>
    </row>
    <row r="7" spans="1:9" ht="21" customHeight="1" x14ac:dyDescent="0.15">
      <c r="A7" s="26" t="s">
        <v>20</v>
      </c>
      <c r="B7" s="46">
        <v>1061393</v>
      </c>
      <c r="C7" s="47">
        <v>249.9</v>
      </c>
      <c r="D7" s="67">
        <v>54745</v>
      </c>
      <c r="E7" s="336">
        <v>116276</v>
      </c>
      <c r="F7" s="336">
        <v>41562</v>
      </c>
      <c r="G7" s="227">
        <v>35200</v>
      </c>
      <c r="H7" s="228">
        <f>E7/B7*1000</f>
        <v>109.55037389543742</v>
      </c>
      <c r="I7" s="36">
        <f>G7/B7*1000</f>
        <v>33.163964714295275</v>
      </c>
    </row>
    <row r="8" spans="1:9" ht="21" customHeight="1" x14ac:dyDescent="0.15">
      <c r="A8" s="22" t="s">
        <v>138</v>
      </c>
      <c r="B8" s="7"/>
      <c r="C8" s="48"/>
      <c r="D8" s="69"/>
      <c r="E8" s="178"/>
      <c r="F8" s="178"/>
      <c r="G8" s="116"/>
      <c r="H8" s="65"/>
      <c r="I8" s="5"/>
    </row>
    <row r="9" spans="1:9" ht="21" customHeight="1" x14ac:dyDescent="0.15">
      <c r="A9" s="22" t="s">
        <v>24</v>
      </c>
      <c r="B9" s="7"/>
      <c r="C9" s="48"/>
      <c r="D9" s="69"/>
      <c r="E9" s="178"/>
      <c r="F9" s="178"/>
      <c r="G9" s="116"/>
      <c r="H9" s="69"/>
      <c r="I9" s="5"/>
    </row>
    <row r="10" spans="1:9" ht="21" customHeight="1" x14ac:dyDescent="0.15">
      <c r="A10" s="22" t="s">
        <v>25</v>
      </c>
      <c r="B10" s="7"/>
      <c r="C10" s="48"/>
      <c r="D10" s="69"/>
      <c r="E10" s="178"/>
      <c r="F10" s="178"/>
      <c r="G10" s="116"/>
      <c r="H10" s="69"/>
      <c r="I10" s="5"/>
    </row>
    <row r="11" spans="1:9" ht="21" customHeight="1" x14ac:dyDescent="0.15">
      <c r="A11" s="22" t="s">
        <v>26</v>
      </c>
      <c r="B11" s="7"/>
      <c r="C11" s="48"/>
      <c r="D11" s="69"/>
      <c r="E11" s="178"/>
      <c r="F11" s="178"/>
      <c r="G11" s="116"/>
      <c r="H11" s="69"/>
      <c r="I11" s="5"/>
    </row>
    <row r="12" spans="1:9" ht="21" customHeight="1" x14ac:dyDescent="0.15">
      <c r="A12" s="22" t="s">
        <v>27</v>
      </c>
      <c r="B12" s="7"/>
      <c r="C12" s="48"/>
      <c r="D12" s="69"/>
      <c r="E12" s="178"/>
      <c r="F12" s="178"/>
      <c r="G12" s="116"/>
      <c r="H12" s="69"/>
      <c r="I12" s="5"/>
    </row>
    <row r="13" spans="1:9" ht="21" customHeight="1" x14ac:dyDescent="0.15">
      <c r="A13" s="22" t="s">
        <v>17</v>
      </c>
      <c r="B13" s="7"/>
      <c r="C13" s="48"/>
      <c r="D13" s="69"/>
      <c r="E13" s="178"/>
      <c r="F13" s="178"/>
      <c r="G13" s="116"/>
      <c r="H13" s="69"/>
      <c r="I13" s="5"/>
    </row>
    <row r="14" spans="1:9" ht="21" customHeight="1" x14ac:dyDescent="0.15">
      <c r="A14" s="22" t="s">
        <v>28</v>
      </c>
      <c r="B14" s="7"/>
      <c r="C14" s="48"/>
      <c r="D14" s="69"/>
      <c r="E14" s="178"/>
      <c r="F14" s="178"/>
      <c r="G14" s="116"/>
      <c r="H14" s="69"/>
      <c r="I14" s="5"/>
    </row>
    <row r="15" spans="1:9" ht="21" customHeight="1" x14ac:dyDescent="0.15">
      <c r="A15" s="22" t="s">
        <v>29</v>
      </c>
      <c r="B15" s="7"/>
      <c r="C15" s="48"/>
      <c r="D15" s="69"/>
      <c r="E15" s="178"/>
      <c r="F15" s="178"/>
      <c r="G15" s="116"/>
      <c r="H15" s="69"/>
      <c r="I15" s="5"/>
    </row>
    <row r="16" spans="1:9" ht="21" customHeight="1" x14ac:dyDescent="0.15">
      <c r="A16" s="22" t="s">
        <v>18</v>
      </c>
      <c r="B16" s="7"/>
      <c r="C16" s="48"/>
      <c r="D16" s="69"/>
      <c r="E16" s="178"/>
      <c r="F16" s="178"/>
      <c r="G16" s="116"/>
      <c r="H16" s="69"/>
      <c r="I16" s="5"/>
    </row>
    <row r="17" spans="1:9" ht="21" customHeight="1" x14ac:dyDescent="0.15">
      <c r="A17" s="22" t="s">
        <v>30</v>
      </c>
      <c r="B17" s="7"/>
      <c r="C17" s="48"/>
      <c r="D17" s="69"/>
      <c r="E17" s="178"/>
      <c r="F17" s="178"/>
      <c r="G17" s="116"/>
      <c r="H17" s="69"/>
      <c r="I17" s="5"/>
    </row>
    <row r="18" spans="1:9" ht="21" customHeight="1" x14ac:dyDescent="0.15">
      <c r="A18" s="22" t="s">
        <v>22</v>
      </c>
      <c r="B18" s="7"/>
      <c r="C18" s="48"/>
      <c r="D18" s="69"/>
      <c r="E18" s="178"/>
      <c r="F18" s="178"/>
      <c r="G18" s="116"/>
      <c r="H18" s="69"/>
      <c r="I18" s="5"/>
    </row>
    <row r="19" spans="1:9" ht="21" customHeight="1" x14ac:dyDescent="0.15">
      <c r="A19" s="22" t="s">
        <v>31</v>
      </c>
      <c r="B19" s="7"/>
      <c r="C19" s="48"/>
      <c r="D19" s="69"/>
      <c r="E19" s="178"/>
      <c r="F19" s="178"/>
      <c r="G19" s="116"/>
      <c r="H19" s="69"/>
      <c r="I19" s="5"/>
    </row>
    <row r="20" spans="1:9" ht="21" customHeight="1" x14ac:dyDescent="0.15">
      <c r="A20" s="22" t="s">
        <v>32</v>
      </c>
      <c r="B20" s="7"/>
      <c r="C20" s="48"/>
      <c r="D20" s="69"/>
      <c r="E20" s="178"/>
      <c r="F20" s="178"/>
      <c r="G20" s="116"/>
      <c r="H20" s="69"/>
      <c r="I20" s="5"/>
    </row>
    <row r="21" spans="1:9" ht="21" customHeight="1" x14ac:dyDescent="0.15">
      <c r="A21" s="22" t="s">
        <v>23</v>
      </c>
      <c r="B21" s="7"/>
      <c r="C21" s="48"/>
      <c r="D21" s="69"/>
      <c r="E21" s="178"/>
      <c r="F21" s="178"/>
      <c r="G21" s="116"/>
      <c r="H21" s="69"/>
      <c r="I21" s="5"/>
    </row>
    <row r="22" spans="1:9" ht="21" customHeight="1" x14ac:dyDescent="0.15">
      <c r="A22" s="22" t="s">
        <v>33</v>
      </c>
      <c r="B22" s="7"/>
      <c r="C22" s="48"/>
      <c r="D22" s="69"/>
      <c r="E22" s="178"/>
      <c r="F22" s="178"/>
      <c r="G22" s="116"/>
      <c r="H22" s="69"/>
      <c r="I22" s="5"/>
    </row>
    <row r="23" spans="1:9" ht="21" customHeight="1" x14ac:dyDescent="0.15">
      <c r="A23" s="22" t="s">
        <v>34</v>
      </c>
      <c r="B23" s="7"/>
      <c r="C23" s="48"/>
      <c r="D23" s="69"/>
      <c r="E23" s="178"/>
      <c r="F23" s="178"/>
      <c r="G23" s="116"/>
      <c r="H23" s="69"/>
      <c r="I23" s="5"/>
    </row>
    <row r="24" spans="1:9" ht="21" customHeight="1" x14ac:dyDescent="0.15">
      <c r="A24" s="6" t="s">
        <v>203</v>
      </c>
      <c r="B24" s="7"/>
      <c r="C24" s="48"/>
      <c r="D24" s="69"/>
      <c r="E24" s="10"/>
      <c r="F24" s="178"/>
      <c r="G24" s="5"/>
      <c r="H24" s="10"/>
      <c r="I24" s="5"/>
    </row>
    <row r="25" spans="1:9" ht="21" customHeight="1" x14ac:dyDescent="0.15">
      <c r="A25" s="6" t="s">
        <v>204</v>
      </c>
      <c r="B25" s="7"/>
      <c r="C25" s="48"/>
      <c r="D25" s="69"/>
      <c r="E25" s="10"/>
      <c r="F25" s="178"/>
      <c r="G25" s="5"/>
      <c r="H25" s="10"/>
      <c r="I25" s="5"/>
    </row>
    <row r="26" spans="1:9" ht="21" customHeight="1" x14ac:dyDescent="0.15">
      <c r="A26" s="6" t="s">
        <v>139</v>
      </c>
      <c r="B26" s="7"/>
      <c r="C26" s="48"/>
      <c r="D26" s="69"/>
      <c r="E26" s="10"/>
      <c r="F26" s="178"/>
      <c r="G26" s="5"/>
      <c r="H26" s="10"/>
      <c r="I26" s="5"/>
    </row>
    <row r="27" spans="1:9" ht="21" customHeight="1" x14ac:dyDescent="0.15">
      <c r="A27" s="22" t="s">
        <v>140</v>
      </c>
      <c r="B27" s="7"/>
      <c r="C27" s="48"/>
      <c r="D27" s="69"/>
      <c r="E27" s="10"/>
      <c r="F27" s="178"/>
      <c r="G27" s="5"/>
      <c r="H27" s="10"/>
      <c r="I27" s="5"/>
    </row>
    <row r="28" spans="1:9" ht="21" customHeight="1" x14ac:dyDescent="0.15">
      <c r="A28" s="6" t="s">
        <v>141</v>
      </c>
      <c r="B28" s="7"/>
      <c r="C28" s="48"/>
      <c r="D28" s="69"/>
      <c r="E28" s="10"/>
      <c r="F28" s="178"/>
      <c r="G28" s="5"/>
      <c r="H28" s="10"/>
      <c r="I28" s="5"/>
    </row>
    <row r="29" spans="1:9" ht="21" customHeight="1" x14ac:dyDescent="0.15">
      <c r="A29" s="22" t="s">
        <v>147</v>
      </c>
      <c r="B29" s="7"/>
      <c r="C29" s="48"/>
      <c r="D29" s="69"/>
      <c r="E29" s="10"/>
      <c r="F29" s="178"/>
      <c r="G29" s="5"/>
      <c r="H29" s="10"/>
      <c r="I29" s="5"/>
    </row>
    <row r="30" spans="1:9" ht="21" customHeight="1" x14ac:dyDescent="0.15">
      <c r="A30" s="22" t="s">
        <v>142</v>
      </c>
      <c r="B30" s="7"/>
      <c r="C30" s="48"/>
      <c r="D30" s="69"/>
      <c r="E30" s="10"/>
      <c r="F30" s="178"/>
      <c r="G30" s="5"/>
      <c r="H30" s="10"/>
      <c r="I30" s="5"/>
    </row>
    <row r="31" spans="1:9" ht="21" customHeight="1" x14ac:dyDescent="0.15">
      <c r="A31" s="22" t="s">
        <v>143</v>
      </c>
      <c r="B31" s="7"/>
      <c r="C31" s="48"/>
      <c r="D31" s="69"/>
      <c r="E31" s="10"/>
      <c r="F31" s="178"/>
      <c r="G31" s="5"/>
      <c r="H31" s="10"/>
      <c r="I31" s="5"/>
    </row>
    <row r="32" spans="1:9" ht="21" customHeight="1" x14ac:dyDescent="0.15">
      <c r="A32" s="22" t="s">
        <v>144</v>
      </c>
      <c r="B32" s="7"/>
      <c r="C32" s="49"/>
      <c r="D32" s="69"/>
      <c r="E32" s="10"/>
      <c r="F32" s="178"/>
      <c r="G32" s="5"/>
      <c r="H32" s="10"/>
      <c r="I32" s="5"/>
    </row>
    <row r="33" spans="1:9" ht="21" customHeight="1" x14ac:dyDescent="0.15">
      <c r="A33" s="8" t="s">
        <v>150</v>
      </c>
      <c r="B33" s="50">
        <v>418142</v>
      </c>
      <c r="C33" s="61">
        <v>336.7</v>
      </c>
      <c r="D33" s="73">
        <v>15444</v>
      </c>
      <c r="E33" s="179">
        <v>755235</v>
      </c>
      <c r="F33" s="179">
        <v>85176</v>
      </c>
      <c r="G33" s="17">
        <v>76000</v>
      </c>
      <c r="H33" s="73">
        <f>E33/B33*1000</f>
        <v>1806.1687178039995</v>
      </c>
      <c r="I33" s="18">
        <f>G33/B33*1000</f>
        <v>181.7564368085483</v>
      </c>
    </row>
    <row r="34" spans="1:9" ht="21" customHeight="1" x14ac:dyDescent="0.15">
      <c r="A34" s="22" t="s">
        <v>19</v>
      </c>
      <c r="B34" s="7"/>
      <c r="C34" s="48"/>
      <c r="D34" s="69"/>
      <c r="E34" s="178"/>
      <c r="F34" s="178"/>
      <c r="G34" s="116"/>
      <c r="H34" s="65"/>
      <c r="I34" s="5"/>
    </row>
    <row r="35" spans="1:9" ht="21" customHeight="1" x14ac:dyDescent="0.15">
      <c r="A35" s="22" t="s">
        <v>35</v>
      </c>
      <c r="B35" s="7"/>
      <c r="C35" s="48"/>
      <c r="D35" s="69"/>
      <c r="E35" s="178"/>
      <c r="F35" s="178"/>
      <c r="G35" s="116"/>
      <c r="H35" s="69"/>
      <c r="I35" s="5"/>
    </row>
    <row r="36" spans="1:9" ht="21" customHeight="1" x14ac:dyDescent="0.15">
      <c r="A36" s="22" t="s">
        <v>129</v>
      </c>
      <c r="B36" s="10"/>
      <c r="C36" s="48"/>
      <c r="D36" s="265"/>
      <c r="E36" s="178"/>
      <c r="F36" s="178"/>
      <c r="G36" s="5"/>
      <c r="H36" s="65"/>
      <c r="I36" s="5"/>
    </row>
    <row r="37" spans="1:9" ht="21" customHeight="1" x14ac:dyDescent="0.15">
      <c r="A37" s="22" t="s">
        <v>130</v>
      </c>
      <c r="B37" s="7"/>
      <c r="C37" s="48"/>
      <c r="D37" s="69"/>
      <c r="E37" s="178"/>
      <c r="F37" s="178"/>
      <c r="G37" s="116"/>
      <c r="H37" s="69"/>
      <c r="I37" s="5"/>
    </row>
    <row r="38" spans="1:9" ht="21" customHeight="1" x14ac:dyDescent="0.15">
      <c r="A38" s="22" t="s">
        <v>131</v>
      </c>
      <c r="B38" s="7"/>
      <c r="C38" s="48"/>
      <c r="D38" s="69"/>
      <c r="E38" s="178"/>
      <c r="F38" s="178"/>
      <c r="G38" s="116"/>
      <c r="H38" s="69"/>
      <c r="I38" s="5"/>
    </row>
    <row r="39" spans="1:9" ht="21" customHeight="1" x14ac:dyDescent="0.15">
      <c r="A39" s="3" t="s">
        <v>151</v>
      </c>
      <c r="B39" s="11">
        <v>171588</v>
      </c>
      <c r="C39" s="51">
        <v>818.8</v>
      </c>
      <c r="D39" s="75">
        <v>6826</v>
      </c>
      <c r="E39" s="180">
        <v>289039</v>
      </c>
      <c r="F39" s="180">
        <v>28500</v>
      </c>
      <c r="G39" s="107">
        <v>22809</v>
      </c>
      <c r="H39" s="84">
        <f>E39/B39*1000</f>
        <v>1684.4942536774133</v>
      </c>
      <c r="I39" s="9">
        <f>G39/B39*1000</f>
        <v>132.92887614518497</v>
      </c>
    </row>
    <row r="40" spans="1:9" ht="24.95" customHeight="1" x14ac:dyDescent="0.15">
      <c r="A40" s="348" t="s">
        <v>211</v>
      </c>
      <c r="B40" s="348"/>
      <c r="C40" s="348"/>
      <c r="D40" s="348"/>
      <c r="E40" s="348"/>
      <c r="F40" s="348"/>
      <c r="G40" s="348"/>
      <c r="H40" s="348"/>
      <c r="I40" s="348"/>
    </row>
    <row r="41" spans="1:9" ht="18" customHeight="1" x14ac:dyDescent="0.15">
      <c r="A41" s="2"/>
      <c r="B41" s="2"/>
      <c r="C41" s="2"/>
      <c r="D41" s="2"/>
      <c r="E41" s="2"/>
      <c r="F41" s="2"/>
      <c r="G41" s="32"/>
      <c r="H41" s="32"/>
      <c r="I41" s="32"/>
    </row>
    <row r="42" spans="1:9" x14ac:dyDescent="0.15">
      <c r="A42" s="39"/>
      <c r="B42" s="39" t="s">
        <v>168</v>
      </c>
      <c r="C42" s="40" t="s">
        <v>169</v>
      </c>
      <c r="D42" s="345" t="s">
        <v>210</v>
      </c>
      <c r="E42" s="346"/>
      <c r="F42" s="346"/>
      <c r="G42" s="347"/>
      <c r="H42" s="345" t="s">
        <v>14</v>
      </c>
      <c r="I42" s="347"/>
    </row>
    <row r="43" spans="1:9" x14ac:dyDescent="0.15">
      <c r="A43" s="181" t="s">
        <v>15</v>
      </c>
      <c r="B43" s="41"/>
      <c r="C43" s="42" t="s">
        <v>170</v>
      </c>
      <c r="D43" s="90" t="s">
        <v>176</v>
      </c>
      <c r="E43" s="143" t="s">
        <v>171</v>
      </c>
      <c r="F43" s="342" t="s">
        <v>37</v>
      </c>
      <c r="G43" s="340" t="s">
        <v>38</v>
      </c>
      <c r="H43" s="338" t="s">
        <v>36</v>
      </c>
      <c r="I43" s="340" t="s">
        <v>38</v>
      </c>
    </row>
    <row r="44" spans="1:9" x14ac:dyDescent="0.15">
      <c r="A44" s="22"/>
      <c r="B44" s="41"/>
      <c r="C44" s="43"/>
      <c r="D44" s="89" t="s">
        <v>182</v>
      </c>
      <c r="E44" s="144" t="s">
        <v>182</v>
      </c>
      <c r="F44" s="343"/>
      <c r="G44" s="341"/>
      <c r="H44" s="339"/>
      <c r="I44" s="341"/>
    </row>
    <row r="45" spans="1:9" x14ac:dyDescent="0.15">
      <c r="A45" s="23"/>
      <c r="B45" s="44" t="s">
        <v>167</v>
      </c>
      <c r="C45" s="45" t="s">
        <v>88</v>
      </c>
      <c r="D45" s="79" t="s">
        <v>178</v>
      </c>
      <c r="E45" s="149" t="s">
        <v>179</v>
      </c>
      <c r="F45" s="149" t="s">
        <v>179</v>
      </c>
      <c r="G45" s="80" t="s">
        <v>179</v>
      </c>
      <c r="H45" s="79" t="s">
        <v>177</v>
      </c>
      <c r="I45" s="80" t="s">
        <v>177</v>
      </c>
    </row>
    <row r="46" spans="1:9" ht="21" customHeight="1" x14ac:dyDescent="0.15">
      <c r="A46" s="182" t="s">
        <v>0</v>
      </c>
      <c r="B46" s="52">
        <v>42556</v>
      </c>
      <c r="C46" s="53">
        <v>212.1</v>
      </c>
      <c r="D46" s="69">
        <v>1853</v>
      </c>
      <c r="E46" s="178">
        <v>92509</v>
      </c>
      <c r="F46" s="178">
        <v>12881</v>
      </c>
      <c r="G46" s="5">
        <v>10819</v>
      </c>
      <c r="H46" s="65">
        <f>E46/B46*1000</f>
        <v>2173.8180280101515</v>
      </c>
      <c r="I46" s="5">
        <f>G46/B46*1000</f>
        <v>254.22972083842467</v>
      </c>
    </row>
    <row r="47" spans="1:9" ht="21" customHeight="1" x14ac:dyDescent="0.15">
      <c r="A47" s="183" t="s">
        <v>1</v>
      </c>
      <c r="B47" s="54">
        <v>47293</v>
      </c>
      <c r="C47" s="55">
        <v>205.1</v>
      </c>
      <c r="D47" s="266">
        <v>1985</v>
      </c>
      <c r="E47" s="267">
        <v>67088</v>
      </c>
      <c r="F47" s="267">
        <v>12844</v>
      </c>
      <c r="G47" s="15">
        <v>11694</v>
      </c>
      <c r="H47" s="64">
        <f>E47/B47*1000</f>
        <v>1418.5608863891061</v>
      </c>
      <c r="I47" s="15">
        <f>G47/B47*1000</f>
        <v>247.2670374051128</v>
      </c>
    </row>
    <row r="48" spans="1:9" ht="21" customHeight="1" x14ac:dyDescent="0.15">
      <c r="A48" s="325" t="s">
        <v>2</v>
      </c>
      <c r="B48" s="275"/>
      <c r="C48" s="326"/>
      <c r="D48" s="278"/>
      <c r="E48" s="327"/>
      <c r="F48" s="327"/>
      <c r="G48" s="272"/>
      <c r="H48" s="271"/>
      <c r="I48" s="272"/>
    </row>
    <row r="49" spans="1:9" ht="21" customHeight="1" x14ac:dyDescent="0.15">
      <c r="A49" s="324" t="s">
        <v>207</v>
      </c>
      <c r="B49" s="52"/>
      <c r="C49" s="53"/>
      <c r="D49" s="69"/>
      <c r="E49" s="178"/>
      <c r="F49" s="178"/>
      <c r="G49" s="5"/>
      <c r="H49" s="65"/>
      <c r="I49" s="5"/>
    </row>
    <row r="50" spans="1:9" ht="21" customHeight="1" x14ac:dyDescent="0.15">
      <c r="A50" s="16" t="s">
        <v>205</v>
      </c>
      <c r="B50" s="50">
        <v>32642</v>
      </c>
      <c r="C50" s="56">
        <v>597.5</v>
      </c>
      <c r="D50" s="72">
        <v>1198</v>
      </c>
      <c r="E50" s="179">
        <v>101948</v>
      </c>
      <c r="F50" s="179">
        <v>7966</v>
      </c>
      <c r="G50" s="18">
        <v>6065</v>
      </c>
      <c r="H50" s="73">
        <f>E50/B50*1000</f>
        <v>3123.2154892469825</v>
      </c>
      <c r="I50" s="18">
        <f>G50/B50*1000</f>
        <v>185.80356595796826</v>
      </c>
    </row>
    <row r="51" spans="1:9" ht="21" customHeight="1" x14ac:dyDescent="0.15">
      <c r="A51" s="182" t="s">
        <v>3</v>
      </c>
      <c r="B51" s="52"/>
      <c r="C51" s="53"/>
      <c r="D51" s="69"/>
      <c r="E51" s="178"/>
      <c r="F51" s="178"/>
      <c r="G51" s="5"/>
      <c r="H51" s="65"/>
      <c r="I51" s="184"/>
    </row>
    <row r="52" spans="1:9" ht="21" customHeight="1" x14ac:dyDescent="0.15">
      <c r="A52" s="182" t="s">
        <v>134</v>
      </c>
      <c r="B52" s="52"/>
      <c r="C52" s="53"/>
      <c r="D52" s="69"/>
      <c r="E52" s="178"/>
      <c r="F52" s="178"/>
      <c r="G52" s="5"/>
      <c r="H52" s="10"/>
      <c r="I52" s="5"/>
    </row>
    <row r="53" spans="1:9" ht="21" customHeight="1" x14ac:dyDescent="0.15">
      <c r="A53" s="16" t="s">
        <v>159</v>
      </c>
      <c r="B53" s="50">
        <v>40823</v>
      </c>
      <c r="C53" s="56">
        <v>95.8</v>
      </c>
      <c r="D53" s="72">
        <v>2018</v>
      </c>
      <c r="E53" s="179">
        <v>82808</v>
      </c>
      <c r="F53" s="179">
        <v>11947</v>
      </c>
      <c r="G53" s="18">
        <v>10816</v>
      </c>
      <c r="H53" s="73">
        <f>E53/B53*1000</f>
        <v>2028.4643460794159</v>
      </c>
      <c r="I53" s="18">
        <f>G53/B53*1000</f>
        <v>264.94868089067438</v>
      </c>
    </row>
    <row r="54" spans="1:9" ht="21" customHeight="1" x14ac:dyDescent="0.15">
      <c r="A54" s="182" t="s">
        <v>40</v>
      </c>
      <c r="B54" s="52"/>
      <c r="C54" s="53"/>
      <c r="D54" s="69"/>
      <c r="E54" s="178"/>
      <c r="F54" s="178"/>
      <c r="G54" s="5"/>
      <c r="I54" s="88"/>
    </row>
    <row r="55" spans="1:9" ht="21" customHeight="1" x14ac:dyDescent="0.15">
      <c r="A55" s="182" t="s">
        <v>43</v>
      </c>
      <c r="B55" s="52"/>
      <c r="C55" s="53"/>
      <c r="D55" s="69"/>
      <c r="E55" s="178"/>
      <c r="F55" s="178"/>
      <c r="G55" s="5"/>
      <c r="H55" s="10"/>
      <c r="I55" s="5"/>
    </row>
    <row r="56" spans="1:9" ht="21" customHeight="1" x14ac:dyDescent="0.15">
      <c r="A56" s="16" t="s">
        <v>160</v>
      </c>
      <c r="B56" s="50">
        <v>48761</v>
      </c>
      <c r="C56" s="56">
        <v>383.9</v>
      </c>
      <c r="D56" s="72">
        <v>2145</v>
      </c>
      <c r="E56" s="179">
        <v>67645</v>
      </c>
      <c r="F56" s="179">
        <v>14155</v>
      </c>
      <c r="G56" s="18">
        <v>12000</v>
      </c>
      <c r="H56" s="73">
        <f>E56/B56*1000</f>
        <v>1387.2767170484608</v>
      </c>
      <c r="I56" s="18">
        <f>G56/B56*1000</f>
        <v>246.09831627735278</v>
      </c>
    </row>
    <row r="57" spans="1:9" ht="21" customHeight="1" x14ac:dyDescent="0.15">
      <c r="A57" s="182" t="s">
        <v>21</v>
      </c>
      <c r="B57" s="52"/>
      <c r="C57" s="53"/>
      <c r="D57" s="69"/>
      <c r="E57" s="178"/>
      <c r="F57" s="178"/>
      <c r="G57" s="5"/>
      <c r="H57" s="65"/>
      <c r="I57" s="5"/>
    </row>
    <row r="58" spans="1:9" ht="21" customHeight="1" x14ac:dyDescent="0.15">
      <c r="A58" s="182" t="s">
        <v>39</v>
      </c>
      <c r="B58" s="52"/>
      <c r="C58" s="53"/>
      <c r="D58" s="65"/>
      <c r="E58" s="178"/>
      <c r="F58" s="178"/>
      <c r="G58" s="7"/>
      <c r="H58" s="65"/>
      <c r="I58" s="5"/>
    </row>
    <row r="59" spans="1:9" ht="21" customHeight="1" x14ac:dyDescent="0.15">
      <c r="A59" s="16" t="s">
        <v>187</v>
      </c>
      <c r="B59" s="50">
        <v>30043</v>
      </c>
      <c r="C59" s="56">
        <v>224.1</v>
      </c>
      <c r="D59" s="72">
        <v>1507</v>
      </c>
      <c r="E59" s="179">
        <v>60126</v>
      </c>
      <c r="F59" s="179">
        <v>9286</v>
      </c>
      <c r="G59" s="18">
        <v>7942</v>
      </c>
      <c r="H59" s="73">
        <f>E59/B59*1000</f>
        <v>2001.3314249575606</v>
      </c>
      <c r="I59" s="18">
        <f>G59/B59*1000</f>
        <v>264.35442532370269</v>
      </c>
    </row>
    <row r="60" spans="1:9" ht="21" customHeight="1" x14ac:dyDescent="0.15">
      <c r="A60" s="182" t="s">
        <v>146</v>
      </c>
      <c r="B60" s="52"/>
      <c r="C60" s="53"/>
      <c r="D60" s="69"/>
      <c r="E60" s="178"/>
      <c r="F60" s="178"/>
      <c r="G60" s="5"/>
      <c r="H60" s="185"/>
      <c r="I60" s="88"/>
    </row>
    <row r="61" spans="1:9" ht="21" customHeight="1" x14ac:dyDescent="0.15">
      <c r="A61" s="182" t="s">
        <v>165</v>
      </c>
      <c r="B61" s="52"/>
      <c r="C61" s="53"/>
      <c r="D61" s="69"/>
      <c r="E61" s="178"/>
      <c r="F61" s="178"/>
      <c r="G61" s="5"/>
      <c r="H61" s="10"/>
      <c r="I61" s="5"/>
    </row>
    <row r="62" spans="1:9" ht="21" customHeight="1" x14ac:dyDescent="0.15">
      <c r="A62" s="182" t="s">
        <v>136</v>
      </c>
      <c r="B62" s="52"/>
      <c r="C62" s="53"/>
      <c r="D62" s="69"/>
      <c r="E62" s="178"/>
      <c r="F62" s="178"/>
      <c r="G62" s="5"/>
      <c r="H62" s="10"/>
      <c r="I62" s="5"/>
    </row>
    <row r="63" spans="1:9" ht="21" customHeight="1" x14ac:dyDescent="0.15">
      <c r="A63" s="182" t="s">
        <v>135</v>
      </c>
      <c r="B63" s="52"/>
      <c r="C63" s="53"/>
      <c r="D63" s="69"/>
      <c r="E63" s="178"/>
      <c r="F63" s="178"/>
      <c r="G63" s="5"/>
      <c r="H63" s="10"/>
      <c r="I63" s="5"/>
    </row>
    <row r="64" spans="1:9" ht="21" customHeight="1" x14ac:dyDescent="0.15">
      <c r="A64" s="182" t="s">
        <v>41</v>
      </c>
      <c r="B64" s="52"/>
      <c r="C64" s="53"/>
      <c r="D64" s="69"/>
      <c r="E64" s="178"/>
      <c r="F64" s="178"/>
      <c r="G64" s="5"/>
      <c r="H64" s="10"/>
      <c r="I64" s="5"/>
    </row>
    <row r="65" spans="1:9" ht="21" customHeight="1" x14ac:dyDescent="0.15">
      <c r="A65" s="16" t="s">
        <v>153</v>
      </c>
      <c r="B65" s="50">
        <v>50660</v>
      </c>
      <c r="C65" s="56">
        <v>75.8</v>
      </c>
      <c r="D65" s="72">
        <v>3068</v>
      </c>
      <c r="E65" s="179">
        <v>81159</v>
      </c>
      <c r="F65" s="179">
        <v>22618</v>
      </c>
      <c r="G65" s="18">
        <v>16200</v>
      </c>
      <c r="H65" s="73">
        <f>E65/B65*1000</f>
        <v>1602.0331622581919</v>
      </c>
      <c r="I65" s="18">
        <f>G65/B65*1000</f>
        <v>319.77891827872088</v>
      </c>
    </row>
    <row r="66" spans="1:9" ht="21" customHeight="1" x14ac:dyDescent="0.15">
      <c r="A66" s="182" t="s">
        <v>145</v>
      </c>
      <c r="B66" s="52"/>
      <c r="C66" s="53"/>
      <c r="D66" s="69"/>
      <c r="E66" s="178"/>
      <c r="F66" s="178"/>
      <c r="G66" s="5"/>
      <c r="H66" s="65"/>
      <c r="I66" s="5"/>
    </row>
    <row r="67" spans="1:9" ht="21" customHeight="1" x14ac:dyDescent="0.15">
      <c r="A67" s="182" t="s">
        <v>132</v>
      </c>
      <c r="B67" s="52"/>
      <c r="C67" s="53"/>
      <c r="D67" s="69"/>
      <c r="E67" s="178"/>
      <c r="F67" s="178"/>
      <c r="G67" s="5"/>
      <c r="H67" s="10"/>
      <c r="I67" s="5"/>
    </row>
    <row r="68" spans="1:9" ht="21" customHeight="1" x14ac:dyDescent="0.15">
      <c r="A68" s="182" t="s">
        <v>133</v>
      </c>
      <c r="B68" s="52"/>
      <c r="C68" s="53"/>
      <c r="D68" s="69"/>
      <c r="E68" s="178"/>
      <c r="F68" s="178"/>
      <c r="G68" s="5"/>
      <c r="H68" s="10"/>
      <c r="I68" s="5"/>
    </row>
    <row r="69" spans="1:9" ht="21" customHeight="1" x14ac:dyDescent="0.15">
      <c r="A69" s="182" t="s">
        <v>137</v>
      </c>
      <c r="B69" s="52"/>
      <c r="C69" s="53"/>
      <c r="D69" s="69"/>
      <c r="E69" s="178"/>
      <c r="F69" s="178"/>
      <c r="G69" s="5"/>
      <c r="H69" s="10"/>
      <c r="I69" s="5"/>
    </row>
    <row r="70" spans="1:9" ht="21" customHeight="1" x14ac:dyDescent="0.15">
      <c r="A70" s="8" t="s">
        <v>152</v>
      </c>
      <c r="B70" s="50">
        <v>91999</v>
      </c>
      <c r="C70" s="56">
        <v>840.7</v>
      </c>
      <c r="D70" s="72">
        <v>3667</v>
      </c>
      <c r="E70" s="179">
        <v>127644</v>
      </c>
      <c r="F70" s="179">
        <v>14547</v>
      </c>
      <c r="G70" s="18">
        <v>11855</v>
      </c>
      <c r="H70" s="65">
        <f t="shared" ref="H70:H80" si="0">E70/B70*1000</f>
        <v>1387.4498635854736</v>
      </c>
      <c r="I70" s="5">
        <f t="shared" ref="I70:I80" si="1">G70/B70*1000</f>
        <v>128.86009630539462</v>
      </c>
    </row>
    <row r="71" spans="1:9" ht="21" customHeight="1" x14ac:dyDescent="0.15">
      <c r="A71" s="19" t="s">
        <v>4</v>
      </c>
      <c r="B71" s="57">
        <f>B33+B39+B70+B46+B47+B50+B53+B56+B59+B65</f>
        <v>974507</v>
      </c>
      <c r="C71" s="241"/>
      <c r="D71" s="74">
        <f>D33+D39+D70+D46+D47+D50+D53+D56+D59+D65</f>
        <v>39711</v>
      </c>
      <c r="E71" s="186">
        <f>E33+E39+E70+E46+E47+E50+E53+E56+E59+E65</f>
        <v>1725201</v>
      </c>
      <c r="F71" s="186">
        <f>F33+F39+F70+F46+F47+F50+F53+F56+F59+F65</f>
        <v>219920</v>
      </c>
      <c r="G71" s="25">
        <f>G33+G39+G70+G46+G47+G50+G53+G56+G59+G65</f>
        <v>186200</v>
      </c>
      <c r="H71" s="76">
        <f t="shared" si="0"/>
        <v>1770.3320756033563</v>
      </c>
      <c r="I71" s="25">
        <f t="shared" si="1"/>
        <v>191.07097229676134</v>
      </c>
    </row>
    <row r="72" spans="1:9" ht="21" customHeight="1" x14ac:dyDescent="0.15">
      <c r="A72" s="22" t="s">
        <v>5</v>
      </c>
      <c r="B72" s="52">
        <v>20705</v>
      </c>
      <c r="C72" s="48">
        <v>87.5</v>
      </c>
      <c r="D72" s="69">
        <v>988</v>
      </c>
      <c r="E72" s="178">
        <v>41871</v>
      </c>
      <c r="F72" s="178">
        <v>5120</v>
      </c>
      <c r="G72" s="5">
        <v>3170</v>
      </c>
      <c r="H72" s="65">
        <f t="shared" si="0"/>
        <v>2022.2651533446028</v>
      </c>
      <c r="I72" s="5">
        <f t="shared" si="1"/>
        <v>153.10311518956775</v>
      </c>
    </row>
    <row r="73" spans="1:9" ht="21" customHeight="1" x14ac:dyDescent="0.15">
      <c r="A73" s="22" t="s">
        <v>6</v>
      </c>
      <c r="B73" s="52">
        <v>26161</v>
      </c>
      <c r="C73" s="48">
        <v>85.1</v>
      </c>
      <c r="D73" s="69">
        <v>1084</v>
      </c>
      <c r="E73" s="178">
        <v>26305</v>
      </c>
      <c r="F73" s="178">
        <v>5926</v>
      </c>
      <c r="G73" s="5">
        <v>4795</v>
      </c>
      <c r="H73" s="65">
        <f t="shared" si="0"/>
        <v>1005.5043767440081</v>
      </c>
      <c r="I73" s="5">
        <f t="shared" si="1"/>
        <v>183.28810060777494</v>
      </c>
    </row>
    <row r="74" spans="1:9" ht="21" customHeight="1" x14ac:dyDescent="0.15">
      <c r="A74" s="22" t="s">
        <v>7</v>
      </c>
      <c r="B74" s="52">
        <v>25111</v>
      </c>
      <c r="C74" s="48">
        <v>352.4</v>
      </c>
      <c r="D74" s="69">
        <v>1086</v>
      </c>
      <c r="E74" s="178">
        <v>34279</v>
      </c>
      <c r="F74" s="178">
        <v>5580</v>
      </c>
      <c r="G74" s="5">
        <v>4277</v>
      </c>
      <c r="H74" s="65">
        <f t="shared" si="0"/>
        <v>1365.0989606148701</v>
      </c>
      <c r="I74" s="5">
        <f t="shared" si="1"/>
        <v>170.32376249452429</v>
      </c>
    </row>
    <row r="75" spans="1:9" ht="21" customHeight="1" x14ac:dyDescent="0.15">
      <c r="A75" s="22" t="s">
        <v>8</v>
      </c>
      <c r="B75" s="52">
        <v>11936</v>
      </c>
      <c r="C75" s="48">
        <v>52.7</v>
      </c>
      <c r="D75" s="69">
        <v>897</v>
      </c>
      <c r="E75" s="178">
        <v>40199</v>
      </c>
      <c r="F75" s="178">
        <v>4830</v>
      </c>
      <c r="G75" s="5">
        <v>3880</v>
      </c>
      <c r="H75" s="65">
        <f t="shared" si="0"/>
        <v>3367.8786863270775</v>
      </c>
      <c r="I75" s="5">
        <f t="shared" si="1"/>
        <v>325.06702412868634</v>
      </c>
    </row>
    <row r="76" spans="1:9" ht="21" customHeight="1" x14ac:dyDescent="0.15">
      <c r="A76" s="19" t="s">
        <v>9</v>
      </c>
      <c r="B76" s="57">
        <f>SUM(B72:B75)</f>
        <v>83913</v>
      </c>
      <c r="C76" s="58"/>
      <c r="D76" s="74">
        <f>SUM(D72:D75)</f>
        <v>4055</v>
      </c>
      <c r="E76" s="186">
        <f>SUM(E72:E75)</f>
        <v>142654</v>
      </c>
      <c r="F76" s="186">
        <f>SUM(F72:F75)</f>
        <v>21456</v>
      </c>
      <c r="G76" s="24">
        <f>SUM(G72:G75)</f>
        <v>16122</v>
      </c>
      <c r="H76" s="76">
        <f t="shared" si="0"/>
        <v>1700.0226424987786</v>
      </c>
      <c r="I76" s="25">
        <f t="shared" si="1"/>
        <v>192.12756068785527</v>
      </c>
    </row>
    <row r="77" spans="1:9" ht="21" customHeight="1" x14ac:dyDescent="0.15">
      <c r="A77" s="19" t="s">
        <v>10</v>
      </c>
      <c r="B77" s="57">
        <f>B71+B76</f>
        <v>1058420</v>
      </c>
      <c r="C77" s="58"/>
      <c r="D77" s="74">
        <f>D71+D76</f>
        <v>43766</v>
      </c>
      <c r="E77" s="186">
        <f>E71+E76</f>
        <v>1867855</v>
      </c>
      <c r="F77" s="186">
        <f>F71+F76</f>
        <v>241376</v>
      </c>
      <c r="G77" s="24">
        <f>G71+G76</f>
        <v>202322</v>
      </c>
      <c r="H77" s="76">
        <f t="shared" si="0"/>
        <v>1764.7578466015382</v>
      </c>
      <c r="I77" s="25">
        <f t="shared" si="1"/>
        <v>191.15474008427657</v>
      </c>
    </row>
    <row r="78" spans="1:9" ht="21" customHeight="1" x14ac:dyDescent="0.15">
      <c r="A78" s="21" t="s">
        <v>11</v>
      </c>
      <c r="B78" s="59">
        <v>2973</v>
      </c>
      <c r="C78" s="60">
        <v>856.8</v>
      </c>
      <c r="D78" s="69">
        <v>202</v>
      </c>
      <c r="E78" s="178">
        <v>37738</v>
      </c>
      <c r="F78" s="178">
        <v>5695</v>
      </c>
      <c r="G78" s="5">
        <v>4000</v>
      </c>
      <c r="H78" s="76">
        <f t="shared" si="0"/>
        <v>12693.575512949883</v>
      </c>
      <c r="I78" s="25">
        <f t="shared" si="1"/>
        <v>1345.4423141607804</v>
      </c>
    </row>
    <row r="79" spans="1:9" ht="21" customHeight="1" x14ac:dyDescent="0.15">
      <c r="A79" s="19" t="s">
        <v>12</v>
      </c>
      <c r="B79" s="57">
        <f>B77+B78</f>
        <v>1061393</v>
      </c>
      <c r="C79" s="58">
        <f>C7</f>
        <v>249.9</v>
      </c>
      <c r="D79" s="76">
        <f>D77+D78</f>
        <v>43968</v>
      </c>
      <c r="E79" s="186">
        <f>E77+E78</f>
        <v>1905593</v>
      </c>
      <c r="F79" s="186">
        <f>F77+F78</f>
        <v>247071</v>
      </c>
      <c r="G79" s="24">
        <f>G77+G78</f>
        <v>206322</v>
      </c>
      <c r="H79" s="76">
        <f t="shared" si="0"/>
        <v>1795.369858290002</v>
      </c>
      <c r="I79" s="25">
        <f t="shared" si="1"/>
        <v>194.38794113019401</v>
      </c>
    </row>
    <row r="80" spans="1:9" ht="21" customHeight="1" x14ac:dyDescent="0.15">
      <c r="A80" s="19" t="s">
        <v>13</v>
      </c>
      <c r="B80" s="57">
        <f>B79</f>
        <v>1061393</v>
      </c>
      <c r="C80" s="58">
        <f>C7</f>
        <v>249.9</v>
      </c>
      <c r="D80" s="74">
        <f>D79+D7</f>
        <v>98713</v>
      </c>
      <c r="E80" s="186">
        <f>E79+E7</f>
        <v>2021869</v>
      </c>
      <c r="F80" s="186">
        <f>F79+F7</f>
        <v>288633</v>
      </c>
      <c r="G80" s="24">
        <f>G79+G7</f>
        <v>241522</v>
      </c>
      <c r="H80" s="76">
        <f t="shared" si="0"/>
        <v>1904.9202321854393</v>
      </c>
      <c r="I80" s="25">
        <f t="shared" si="1"/>
        <v>227.55190584448928</v>
      </c>
    </row>
  </sheetData>
  <mergeCells count="14">
    <mergeCell ref="H43:H44"/>
    <mergeCell ref="I43:I44"/>
    <mergeCell ref="F43:F44"/>
    <mergeCell ref="G43:G44"/>
    <mergeCell ref="A1:I1"/>
    <mergeCell ref="D3:G3"/>
    <mergeCell ref="H3:I3"/>
    <mergeCell ref="D42:G42"/>
    <mergeCell ref="H42:I42"/>
    <mergeCell ref="A40:I40"/>
    <mergeCell ref="F4:F5"/>
    <mergeCell ref="G4:G5"/>
    <mergeCell ref="H4:H5"/>
    <mergeCell ref="I4:I5"/>
  </mergeCells>
  <phoneticPr fontId="2"/>
  <pageMargins left="0.78740157480314965" right="0.78740157480314965" top="0.55118110236220474" bottom="0.55118110236220474" header="0.31496062992125984" footer="0.31496062992125984"/>
  <pageSetup paperSize="9" firstPageNumber="3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zoomScaleNormal="100" workbookViewId="0">
      <pane ySplit="6" topLeftCell="A43" activePane="bottomLeft" state="frozen"/>
      <selection pane="bottomLeft" activeCell="B47" sqref="B47:J81"/>
    </sheetView>
  </sheetViews>
  <sheetFormatPr defaultRowHeight="13.5" x14ac:dyDescent="0.15"/>
  <cols>
    <col min="1" max="1" width="10.875" style="31" customWidth="1"/>
    <col min="2" max="2" width="10" style="31" customWidth="1"/>
    <col min="3" max="3" width="9.625" style="31" customWidth="1"/>
    <col min="4" max="4" width="9.5" style="31" customWidth="1"/>
    <col min="5" max="5" width="7.625" style="81" customWidth="1"/>
    <col min="6" max="8" width="7.625" style="31" customWidth="1"/>
    <col min="9" max="10" width="9.625" style="31" customWidth="1"/>
    <col min="11" max="16384" width="9" style="31"/>
  </cols>
  <sheetData>
    <row r="1" spans="1:10" ht="24" customHeight="1" x14ac:dyDescent="0.15">
      <c r="A1" s="344" t="s">
        <v>173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ht="14.1" customHeight="1" x14ac:dyDescent="0.15">
      <c r="A2" s="37"/>
      <c r="B2" s="37"/>
      <c r="C2" s="38"/>
      <c r="D2" s="37"/>
      <c r="E2" s="37"/>
      <c r="F2" s="37"/>
      <c r="G2" s="37"/>
      <c r="H2" s="37"/>
      <c r="I2" s="37"/>
    </row>
    <row r="3" spans="1:10" x14ac:dyDescent="0.15">
      <c r="A3" s="39"/>
      <c r="B3" s="39" t="s">
        <v>51</v>
      </c>
      <c r="C3" s="351" t="s">
        <v>52</v>
      </c>
      <c r="D3" s="352"/>
      <c r="E3" s="345" t="s">
        <v>44</v>
      </c>
      <c r="F3" s="347"/>
      <c r="G3" s="345" t="s">
        <v>53</v>
      </c>
      <c r="H3" s="347"/>
      <c r="I3" s="345" t="s">
        <v>54</v>
      </c>
      <c r="J3" s="347"/>
    </row>
    <row r="4" spans="1:10" x14ac:dyDescent="0.15">
      <c r="A4" s="181" t="s">
        <v>55</v>
      </c>
      <c r="B4" s="41" t="s">
        <v>56</v>
      </c>
      <c r="C4" s="349" t="s">
        <v>45</v>
      </c>
      <c r="D4" s="340" t="s">
        <v>57</v>
      </c>
      <c r="E4" s="338" t="s">
        <v>42</v>
      </c>
      <c r="F4" s="77" t="s">
        <v>46</v>
      </c>
      <c r="G4" s="338" t="s">
        <v>42</v>
      </c>
      <c r="H4" s="340" t="s">
        <v>47</v>
      </c>
      <c r="I4" s="338" t="s">
        <v>48</v>
      </c>
      <c r="J4" s="340" t="s">
        <v>49</v>
      </c>
    </row>
    <row r="5" spans="1:10" x14ac:dyDescent="0.15">
      <c r="A5" s="22"/>
      <c r="B5" s="63"/>
      <c r="C5" s="350"/>
      <c r="D5" s="341"/>
      <c r="E5" s="339"/>
      <c r="F5" s="78" t="s">
        <v>166</v>
      </c>
      <c r="G5" s="339"/>
      <c r="H5" s="341"/>
      <c r="I5" s="339"/>
      <c r="J5" s="341"/>
    </row>
    <row r="6" spans="1:10" x14ac:dyDescent="0.15">
      <c r="A6" s="23"/>
      <c r="B6" s="268" t="s">
        <v>189</v>
      </c>
      <c r="C6" s="66" t="s">
        <v>50</v>
      </c>
      <c r="D6" s="268" t="s">
        <v>189</v>
      </c>
      <c r="E6" s="79" t="s">
        <v>188</v>
      </c>
      <c r="F6" s="80" t="s">
        <v>188</v>
      </c>
      <c r="G6" s="79" t="s">
        <v>88</v>
      </c>
      <c r="H6" s="80" t="s">
        <v>88</v>
      </c>
      <c r="I6" s="79" t="s">
        <v>50</v>
      </c>
      <c r="J6" s="80" t="s">
        <v>50</v>
      </c>
    </row>
    <row r="7" spans="1:10" ht="21" customHeight="1" x14ac:dyDescent="0.15">
      <c r="A7" s="269" t="s">
        <v>58</v>
      </c>
      <c r="B7" s="46">
        <v>942461</v>
      </c>
      <c r="C7" s="67">
        <v>926203</v>
      </c>
      <c r="D7" s="33">
        <v>34898</v>
      </c>
      <c r="E7" s="67">
        <v>18076</v>
      </c>
      <c r="F7" s="36">
        <v>10393</v>
      </c>
      <c r="G7" s="67">
        <v>77727</v>
      </c>
      <c r="H7" s="36">
        <v>687</v>
      </c>
      <c r="I7" s="67">
        <v>166286</v>
      </c>
      <c r="J7" s="36">
        <v>21768</v>
      </c>
    </row>
    <row r="8" spans="1:10" ht="21" customHeight="1" x14ac:dyDescent="0.15">
      <c r="A8" s="6" t="s">
        <v>16</v>
      </c>
      <c r="B8" s="270">
        <v>448475</v>
      </c>
      <c r="C8" s="68">
        <v>437717</v>
      </c>
      <c r="D8" s="34">
        <v>104084</v>
      </c>
      <c r="E8" s="68">
        <v>23247</v>
      </c>
      <c r="F8" s="34">
        <v>12915</v>
      </c>
      <c r="G8" s="68"/>
      <c r="H8" s="34"/>
      <c r="I8" s="271">
        <v>534535</v>
      </c>
      <c r="J8" s="272">
        <v>222376</v>
      </c>
    </row>
    <row r="9" spans="1:10" ht="21" customHeight="1" x14ac:dyDescent="0.15">
      <c r="A9" s="6" t="s">
        <v>59</v>
      </c>
      <c r="B9" s="7">
        <v>15527</v>
      </c>
      <c r="C9" s="69">
        <v>15527</v>
      </c>
      <c r="D9" s="7">
        <v>6380</v>
      </c>
      <c r="E9" s="69">
        <v>1452</v>
      </c>
      <c r="F9" s="5">
        <v>1298</v>
      </c>
      <c r="G9" s="69"/>
      <c r="H9" s="5"/>
      <c r="I9" s="69">
        <v>59441</v>
      </c>
      <c r="J9" s="5">
        <v>17308</v>
      </c>
    </row>
    <row r="10" spans="1:10" ht="21" customHeight="1" x14ac:dyDescent="0.15">
      <c r="A10" s="6" t="s">
        <v>60</v>
      </c>
      <c r="B10" s="7">
        <v>17315</v>
      </c>
      <c r="C10" s="69">
        <v>17315</v>
      </c>
      <c r="D10" s="7">
        <v>7018</v>
      </c>
      <c r="E10" s="69">
        <v>1234</v>
      </c>
      <c r="F10" s="5">
        <v>911</v>
      </c>
      <c r="G10" s="69"/>
      <c r="H10" s="5"/>
      <c r="I10" s="69">
        <v>41385</v>
      </c>
      <c r="J10" s="5">
        <v>16450</v>
      </c>
    </row>
    <row r="11" spans="1:10" ht="21" customHeight="1" x14ac:dyDescent="0.15">
      <c r="A11" s="6" t="s">
        <v>61</v>
      </c>
      <c r="B11" s="7">
        <v>15961</v>
      </c>
      <c r="C11" s="69">
        <v>15961</v>
      </c>
      <c r="D11" s="7">
        <v>6370</v>
      </c>
      <c r="E11" s="69">
        <v>1034</v>
      </c>
      <c r="F11" s="5">
        <v>992</v>
      </c>
      <c r="G11" s="69"/>
      <c r="H11" s="5"/>
      <c r="I11" s="69">
        <v>78117</v>
      </c>
      <c r="J11" s="5">
        <v>31839</v>
      </c>
    </row>
    <row r="12" spans="1:10" ht="21" customHeight="1" x14ac:dyDescent="0.15">
      <c r="A12" s="6" t="s">
        <v>62</v>
      </c>
      <c r="B12" s="7">
        <v>14102</v>
      </c>
      <c r="C12" s="69">
        <v>14102</v>
      </c>
      <c r="D12" s="7">
        <v>6132</v>
      </c>
      <c r="E12" s="69">
        <v>1270</v>
      </c>
      <c r="F12" s="5">
        <v>1220</v>
      </c>
      <c r="G12" s="69"/>
      <c r="H12" s="5"/>
      <c r="I12" s="69">
        <v>58246</v>
      </c>
      <c r="J12" s="5">
        <v>21815</v>
      </c>
    </row>
    <row r="13" spans="1:10" ht="21" customHeight="1" x14ac:dyDescent="0.15">
      <c r="A13" s="6" t="s">
        <v>17</v>
      </c>
      <c r="B13" s="7">
        <v>14198</v>
      </c>
      <c r="C13" s="69">
        <v>14198</v>
      </c>
      <c r="D13" s="7">
        <v>6478</v>
      </c>
      <c r="E13" s="69">
        <v>1150</v>
      </c>
      <c r="F13" s="5">
        <v>1122</v>
      </c>
      <c r="G13" s="69"/>
      <c r="H13" s="5"/>
      <c r="I13" s="69">
        <v>54273</v>
      </c>
      <c r="J13" s="5">
        <v>23599</v>
      </c>
    </row>
    <row r="14" spans="1:10" ht="21" customHeight="1" x14ac:dyDescent="0.15">
      <c r="A14" s="6" t="s">
        <v>63</v>
      </c>
      <c r="B14" s="7">
        <v>14108</v>
      </c>
      <c r="C14" s="69">
        <v>14108</v>
      </c>
      <c r="D14" s="7">
        <v>6665</v>
      </c>
      <c r="E14" s="69">
        <v>1082</v>
      </c>
      <c r="F14" s="5">
        <v>1044</v>
      </c>
      <c r="G14" s="69"/>
      <c r="H14" s="5"/>
      <c r="I14" s="69">
        <v>72520</v>
      </c>
      <c r="J14" s="5">
        <v>31475</v>
      </c>
    </row>
    <row r="15" spans="1:10" ht="21" customHeight="1" x14ac:dyDescent="0.15">
      <c r="A15" s="6" t="s">
        <v>64</v>
      </c>
      <c r="B15" s="7">
        <v>13324</v>
      </c>
      <c r="C15" s="69">
        <v>13324</v>
      </c>
      <c r="D15" s="7">
        <v>5807</v>
      </c>
      <c r="E15" s="69">
        <v>948</v>
      </c>
      <c r="F15" s="5">
        <v>922</v>
      </c>
      <c r="G15" s="69"/>
      <c r="H15" s="5"/>
      <c r="I15" s="69">
        <v>27730</v>
      </c>
      <c r="J15" s="5">
        <v>10662</v>
      </c>
    </row>
    <row r="16" spans="1:10" ht="21" customHeight="1" x14ac:dyDescent="0.15">
      <c r="A16" s="6" t="s">
        <v>18</v>
      </c>
      <c r="B16" s="7">
        <v>12943</v>
      </c>
      <c r="C16" s="69">
        <v>12943</v>
      </c>
      <c r="D16" s="7">
        <v>5458</v>
      </c>
      <c r="E16" s="69">
        <v>1586</v>
      </c>
      <c r="F16" s="5">
        <v>1561</v>
      </c>
      <c r="G16" s="69"/>
      <c r="H16" s="5"/>
      <c r="I16" s="69">
        <v>37808</v>
      </c>
      <c r="J16" s="5">
        <v>13653</v>
      </c>
    </row>
    <row r="17" spans="1:10" ht="21" customHeight="1" x14ac:dyDescent="0.15">
      <c r="A17" s="6" t="s">
        <v>65</v>
      </c>
      <c r="B17" s="7">
        <v>13756</v>
      </c>
      <c r="C17" s="69">
        <v>13756</v>
      </c>
      <c r="D17" s="7">
        <v>5481</v>
      </c>
      <c r="E17" s="69">
        <v>845</v>
      </c>
      <c r="F17" s="5">
        <v>817</v>
      </c>
      <c r="G17" s="69"/>
      <c r="H17" s="5"/>
      <c r="I17" s="69">
        <v>57847</v>
      </c>
      <c r="J17" s="5">
        <v>22553</v>
      </c>
    </row>
    <row r="18" spans="1:10" ht="21" customHeight="1" x14ac:dyDescent="0.15">
      <c r="A18" s="6" t="s">
        <v>66</v>
      </c>
      <c r="B18" s="7">
        <v>14563</v>
      </c>
      <c r="C18" s="69">
        <v>14563</v>
      </c>
      <c r="D18" s="7">
        <v>6327</v>
      </c>
      <c r="E18" s="69">
        <v>1059</v>
      </c>
      <c r="F18" s="5">
        <v>1029</v>
      </c>
      <c r="G18" s="69"/>
      <c r="H18" s="5"/>
      <c r="I18" s="69">
        <v>48612</v>
      </c>
      <c r="J18" s="5">
        <v>22009</v>
      </c>
    </row>
    <row r="19" spans="1:10" ht="21" customHeight="1" x14ac:dyDescent="0.15">
      <c r="A19" s="6" t="s">
        <v>67</v>
      </c>
      <c r="B19" s="7">
        <v>14958</v>
      </c>
      <c r="C19" s="69">
        <v>14958</v>
      </c>
      <c r="D19" s="7">
        <v>6434</v>
      </c>
      <c r="E19" s="69">
        <v>1517</v>
      </c>
      <c r="F19" s="5">
        <v>1486</v>
      </c>
      <c r="G19" s="69"/>
      <c r="H19" s="5"/>
      <c r="I19" s="69">
        <v>29169</v>
      </c>
      <c r="J19" s="5">
        <v>10928</v>
      </c>
    </row>
    <row r="20" spans="1:10" ht="21" customHeight="1" x14ac:dyDescent="0.15">
      <c r="A20" s="6" t="s">
        <v>68</v>
      </c>
      <c r="B20" s="7">
        <v>14506</v>
      </c>
      <c r="C20" s="69">
        <v>14506</v>
      </c>
      <c r="D20" s="7">
        <v>5309</v>
      </c>
      <c r="E20" s="69">
        <v>1394</v>
      </c>
      <c r="F20" s="5">
        <v>1355</v>
      </c>
      <c r="G20" s="69"/>
      <c r="H20" s="5"/>
      <c r="I20" s="69">
        <v>79396</v>
      </c>
      <c r="J20" s="5">
        <v>29701</v>
      </c>
    </row>
    <row r="21" spans="1:10" ht="21" customHeight="1" x14ac:dyDescent="0.15">
      <c r="A21" s="6" t="s">
        <v>69</v>
      </c>
      <c r="B21" s="7">
        <v>13121</v>
      </c>
      <c r="C21" s="69">
        <v>13121</v>
      </c>
      <c r="D21" s="7">
        <v>6124</v>
      </c>
      <c r="E21" s="69">
        <v>639</v>
      </c>
      <c r="F21" s="5">
        <v>619</v>
      </c>
      <c r="G21" s="69"/>
      <c r="H21" s="5"/>
      <c r="I21" s="69">
        <v>45898</v>
      </c>
      <c r="J21" s="5">
        <v>22457</v>
      </c>
    </row>
    <row r="22" spans="1:10" ht="21" customHeight="1" x14ac:dyDescent="0.15">
      <c r="A22" s="6" t="s">
        <v>70</v>
      </c>
      <c r="B22" s="7">
        <v>13653</v>
      </c>
      <c r="C22" s="69">
        <v>13653</v>
      </c>
      <c r="D22" s="7">
        <v>5445</v>
      </c>
      <c r="E22" s="69">
        <v>1472</v>
      </c>
      <c r="F22" s="5">
        <v>1436</v>
      </c>
      <c r="G22" s="69"/>
      <c r="H22" s="5"/>
      <c r="I22" s="69">
        <v>79711</v>
      </c>
      <c r="J22" s="5">
        <v>30203</v>
      </c>
    </row>
    <row r="23" spans="1:10" ht="21" customHeight="1" x14ac:dyDescent="0.15">
      <c r="A23" s="6" t="s">
        <v>71</v>
      </c>
      <c r="B23" s="7">
        <v>12782</v>
      </c>
      <c r="C23" s="69">
        <v>12782</v>
      </c>
      <c r="D23" s="7">
        <v>5045</v>
      </c>
      <c r="E23" s="69">
        <v>705</v>
      </c>
      <c r="F23" s="5">
        <v>680</v>
      </c>
      <c r="G23" s="69"/>
      <c r="H23" s="5"/>
      <c r="I23" s="69">
        <v>53319</v>
      </c>
      <c r="J23" s="5">
        <v>21949</v>
      </c>
    </row>
    <row r="24" spans="1:10" ht="21" customHeight="1" x14ac:dyDescent="0.15">
      <c r="A24" s="6" t="s">
        <v>203</v>
      </c>
      <c r="B24" s="7">
        <v>16188</v>
      </c>
      <c r="C24" s="69">
        <v>16188</v>
      </c>
      <c r="D24" s="7">
        <v>744</v>
      </c>
      <c r="E24" s="69">
        <v>1588</v>
      </c>
      <c r="F24" s="5">
        <v>1473</v>
      </c>
      <c r="G24" s="69"/>
      <c r="H24" s="5"/>
      <c r="I24" s="69">
        <v>55830</v>
      </c>
      <c r="J24" s="5">
        <v>5792</v>
      </c>
    </row>
    <row r="25" spans="1:10" ht="21" customHeight="1" x14ac:dyDescent="0.15">
      <c r="A25" s="6" t="s">
        <v>204</v>
      </c>
      <c r="B25" s="7">
        <v>18348</v>
      </c>
      <c r="C25" s="69">
        <v>18296</v>
      </c>
      <c r="D25" s="7">
        <v>17099</v>
      </c>
      <c r="E25" s="69">
        <v>1301</v>
      </c>
      <c r="F25" s="5">
        <v>1222</v>
      </c>
      <c r="G25" s="69"/>
      <c r="H25" s="5"/>
      <c r="I25" s="69">
        <v>41705</v>
      </c>
      <c r="J25" s="5">
        <v>37406</v>
      </c>
    </row>
    <row r="26" spans="1:10" ht="21" customHeight="1" x14ac:dyDescent="0.15">
      <c r="A26" s="6" t="s">
        <v>139</v>
      </c>
      <c r="B26" s="7">
        <v>84659</v>
      </c>
      <c r="C26" s="69">
        <v>82504</v>
      </c>
      <c r="D26" s="7">
        <v>22032</v>
      </c>
      <c r="E26" s="69">
        <v>2541</v>
      </c>
      <c r="F26" s="5">
        <v>1668</v>
      </c>
      <c r="G26" s="69"/>
      <c r="H26" s="5"/>
      <c r="I26" s="69">
        <v>75911</v>
      </c>
      <c r="J26" s="5">
        <v>28938</v>
      </c>
    </row>
    <row r="27" spans="1:10" ht="21" customHeight="1" x14ac:dyDescent="0.15">
      <c r="A27" s="6" t="s">
        <v>140</v>
      </c>
      <c r="B27" s="7">
        <v>68468</v>
      </c>
      <c r="C27" s="69">
        <v>65196</v>
      </c>
      <c r="D27" s="7">
        <v>16189</v>
      </c>
      <c r="E27" s="69">
        <v>1483</v>
      </c>
      <c r="F27" s="5">
        <v>1269</v>
      </c>
      <c r="G27" s="69"/>
      <c r="H27" s="333"/>
      <c r="I27" s="69">
        <v>45199</v>
      </c>
      <c r="J27" s="5">
        <v>15837</v>
      </c>
    </row>
    <row r="28" spans="1:10" ht="21" customHeight="1" x14ac:dyDescent="0.15">
      <c r="A28" s="6" t="s">
        <v>141</v>
      </c>
      <c r="B28" s="7">
        <v>66575</v>
      </c>
      <c r="C28" s="69">
        <v>62528</v>
      </c>
      <c r="D28" s="7">
        <v>23755</v>
      </c>
      <c r="E28" s="69">
        <v>2148</v>
      </c>
      <c r="F28" s="5">
        <v>1947</v>
      </c>
      <c r="G28" s="69"/>
      <c r="H28" s="5"/>
      <c r="I28" s="69">
        <v>73246</v>
      </c>
      <c r="J28" s="5">
        <v>31975</v>
      </c>
    </row>
    <row r="29" spans="1:10" ht="21" customHeight="1" x14ac:dyDescent="0.15">
      <c r="A29" s="6" t="s">
        <v>148</v>
      </c>
      <c r="B29" s="7">
        <v>20105</v>
      </c>
      <c r="C29" s="69">
        <v>19699</v>
      </c>
      <c r="D29" s="7">
        <v>4153</v>
      </c>
      <c r="E29" s="69">
        <v>1006</v>
      </c>
      <c r="F29" s="5">
        <v>978</v>
      </c>
      <c r="G29" s="69"/>
      <c r="H29" s="5"/>
      <c r="I29" s="69">
        <v>12758</v>
      </c>
      <c r="J29" s="5">
        <v>4208</v>
      </c>
    </row>
    <row r="30" spans="1:10" ht="21" customHeight="1" x14ac:dyDescent="0.15">
      <c r="A30" s="6" t="s">
        <v>142</v>
      </c>
      <c r="B30" s="7">
        <v>74701</v>
      </c>
      <c r="C30" s="69">
        <v>73412</v>
      </c>
      <c r="D30" s="7">
        <v>20383</v>
      </c>
      <c r="E30" s="69">
        <v>3677</v>
      </c>
      <c r="F30" s="5">
        <v>3479</v>
      </c>
      <c r="G30" s="334"/>
      <c r="H30" s="335"/>
      <c r="I30" s="69">
        <v>159127</v>
      </c>
      <c r="J30" s="5">
        <v>76567</v>
      </c>
    </row>
    <row r="31" spans="1:10" ht="21" customHeight="1" x14ac:dyDescent="0.15">
      <c r="A31" s="6" t="s">
        <v>143</v>
      </c>
      <c r="B31" s="7">
        <v>8897</v>
      </c>
      <c r="C31" s="69">
        <v>8896</v>
      </c>
      <c r="D31" s="7">
        <v>4280</v>
      </c>
      <c r="E31" s="69">
        <v>845</v>
      </c>
      <c r="F31" s="5">
        <v>329</v>
      </c>
      <c r="G31" s="334"/>
      <c r="H31" s="335"/>
      <c r="I31" s="69">
        <v>6898</v>
      </c>
      <c r="J31" s="5">
        <v>4869</v>
      </c>
    </row>
    <row r="32" spans="1:10" ht="21" customHeight="1" x14ac:dyDescent="0.15">
      <c r="A32" s="6" t="s">
        <v>144</v>
      </c>
      <c r="B32" s="7">
        <v>13443</v>
      </c>
      <c r="C32" s="69">
        <v>13443</v>
      </c>
      <c r="D32" s="7">
        <v>4339</v>
      </c>
      <c r="E32" s="69">
        <v>723</v>
      </c>
      <c r="F32" s="5">
        <v>301</v>
      </c>
      <c r="G32" s="334"/>
      <c r="H32" s="335"/>
      <c r="I32" s="69">
        <v>8394</v>
      </c>
      <c r="J32" s="5">
        <v>6289</v>
      </c>
    </row>
    <row r="33" spans="1:10" ht="21" customHeight="1" x14ac:dyDescent="0.15">
      <c r="A33" s="8" t="s">
        <v>150</v>
      </c>
      <c r="B33" s="62">
        <f>SUM(B8:B32)</f>
        <v>1034676</v>
      </c>
      <c r="C33" s="70">
        <f>SUM(C8:C32)</f>
        <v>1012696</v>
      </c>
      <c r="D33" s="12">
        <f>SUM(D8:D32)</f>
        <v>307531</v>
      </c>
      <c r="E33" s="273">
        <f>SUM(E8:E32)</f>
        <v>55946</v>
      </c>
      <c r="F33" s="274">
        <f>SUM(F8:F32)</f>
        <v>42073</v>
      </c>
      <c r="G33" s="323">
        <v>104744</v>
      </c>
      <c r="H33" s="274">
        <v>28283</v>
      </c>
      <c r="I33" s="82">
        <f>SUM(I8:I32)</f>
        <v>1837075</v>
      </c>
      <c r="J33" s="35">
        <f>SUM(J8:J32)</f>
        <v>760858</v>
      </c>
    </row>
    <row r="34" spans="1:10" ht="21" customHeight="1" x14ac:dyDescent="0.15">
      <c r="A34" s="6" t="s">
        <v>19</v>
      </c>
      <c r="B34" s="275">
        <v>373394</v>
      </c>
      <c r="C34" s="276">
        <v>364838</v>
      </c>
      <c r="D34" s="272">
        <v>65067</v>
      </c>
      <c r="E34" s="276">
        <v>9682</v>
      </c>
      <c r="F34" s="272">
        <v>8683</v>
      </c>
      <c r="G34" s="276"/>
      <c r="H34" s="272"/>
      <c r="I34" s="276">
        <v>531410</v>
      </c>
      <c r="J34" s="272">
        <v>147407</v>
      </c>
    </row>
    <row r="35" spans="1:10" ht="21" customHeight="1" x14ac:dyDescent="0.15">
      <c r="A35" s="6" t="s">
        <v>35</v>
      </c>
      <c r="B35" s="7">
        <v>58775</v>
      </c>
      <c r="C35" s="65">
        <v>58465</v>
      </c>
      <c r="D35" s="5">
        <v>12317</v>
      </c>
      <c r="E35" s="65">
        <v>1384</v>
      </c>
      <c r="F35" s="5">
        <v>999</v>
      </c>
      <c r="G35" s="65"/>
      <c r="H35" s="5"/>
      <c r="I35" s="65">
        <v>60269</v>
      </c>
      <c r="J35" s="5">
        <v>21812</v>
      </c>
    </row>
    <row r="36" spans="1:10" ht="21" customHeight="1" x14ac:dyDescent="0.15">
      <c r="A36" s="6" t="s">
        <v>129</v>
      </c>
      <c r="B36" s="10">
        <v>59617</v>
      </c>
      <c r="C36" s="65">
        <v>59562</v>
      </c>
      <c r="D36" s="5">
        <v>13477</v>
      </c>
      <c r="E36" s="10">
        <v>1251</v>
      </c>
      <c r="F36" s="5">
        <v>1135</v>
      </c>
      <c r="G36" s="10"/>
      <c r="H36" s="5"/>
      <c r="I36" s="65">
        <v>48380</v>
      </c>
      <c r="J36" s="5">
        <v>15964</v>
      </c>
    </row>
    <row r="37" spans="1:10" ht="21" customHeight="1" x14ac:dyDescent="0.15">
      <c r="A37" s="6" t="s">
        <v>130</v>
      </c>
      <c r="B37" s="7">
        <v>36950</v>
      </c>
      <c r="C37" s="65">
        <v>36521</v>
      </c>
      <c r="D37" s="5">
        <v>8664</v>
      </c>
      <c r="E37" s="65">
        <v>1039</v>
      </c>
      <c r="F37" s="5">
        <v>923</v>
      </c>
      <c r="G37" s="65"/>
      <c r="H37" s="5"/>
      <c r="I37" s="65">
        <v>32243</v>
      </c>
      <c r="J37" s="5">
        <v>12487</v>
      </c>
    </row>
    <row r="38" spans="1:10" ht="21" customHeight="1" x14ac:dyDescent="0.15">
      <c r="A38" s="6" t="s">
        <v>131</v>
      </c>
      <c r="B38" s="7">
        <v>84185</v>
      </c>
      <c r="C38" s="65">
        <v>82124</v>
      </c>
      <c r="D38" s="5">
        <v>20350</v>
      </c>
      <c r="E38" s="65">
        <v>2198</v>
      </c>
      <c r="F38" s="5">
        <v>1840</v>
      </c>
      <c r="G38" s="65"/>
      <c r="H38" s="5"/>
      <c r="I38" s="65">
        <v>69822</v>
      </c>
      <c r="J38" s="5">
        <v>24564</v>
      </c>
    </row>
    <row r="39" spans="1:10" ht="21" customHeight="1" x14ac:dyDescent="0.15">
      <c r="A39" s="3" t="s">
        <v>154</v>
      </c>
      <c r="B39" s="11">
        <f>SUM(B34:B38)</f>
        <v>612921</v>
      </c>
      <c r="C39" s="71">
        <f>SUM(C34:C38)</f>
        <v>601510</v>
      </c>
      <c r="D39" s="9">
        <f>SUM(D34:D38)</f>
        <v>119875</v>
      </c>
      <c r="E39" s="71">
        <f>SUM(E34:E38)</f>
        <v>15554</v>
      </c>
      <c r="F39" s="9">
        <f>SUM(F34:F38)</f>
        <v>13580</v>
      </c>
      <c r="G39" s="84">
        <v>93467</v>
      </c>
      <c r="H39" s="9">
        <v>5580</v>
      </c>
      <c r="I39" s="71">
        <f>SUM(I34:I38)</f>
        <v>742124</v>
      </c>
      <c r="J39" s="9">
        <f>SUM(J34:J38)</f>
        <v>222234</v>
      </c>
    </row>
    <row r="40" spans="1:10" ht="4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</row>
    <row r="41" spans="1:10" ht="18" customHeight="1" x14ac:dyDescent="0.15">
      <c r="A41" s="2"/>
      <c r="B41" s="2"/>
      <c r="C41" s="2"/>
      <c r="D41" s="1"/>
      <c r="E41" s="1"/>
      <c r="F41" s="2"/>
      <c r="G41" s="32"/>
      <c r="H41" s="32"/>
      <c r="I41" s="32"/>
    </row>
    <row r="42" spans="1:10" ht="18" customHeight="1" x14ac:dyDescent="0.15">
      <c r="A42" s="2"/>
      <c r="B42" s="2"/>
      <c r="C42" s="2"/>
      <c r="D42" s="2"/>
      <c r="E42" s="2"/>
      <c r="F42" s="2"/>
      <c r="G42" s="32"/>
      <c r="H42" s="32"/>
      <c r="I42" s="32"/>
    </row>
    <row r="43" spans="1:10" x14ac:dyDescent="0.15">
      <c r="A43" s="39"/>
      <c r="B43" s="39" t="s">
        <v>51</v>
      </c>
      <c r="C43" s="351" t="s">
        <v>52</v>
      </c>
      <c r="D43" s="352"/>
      <c r="E43" s="345" t="s">
        <v>44</v>
      </c>
      <c r="F43" s="347"/>
      <c r="G43" s="345" t="s">
        <v>53</v>
      </c>
      <c r="H43" s="347"/>
      <c r="I43" s="345" t="s">
        <v>54</v>
      </c>
      <c r="J43" s="347"/>
    </row>
    <row r="44" spans="1:10" x14ac:dyDescent="0.15">
      <c r="A44" s="181" t="s">
        <v>15</v>
      </c>
      <c r="B44" s="41" t="s">
        <v>56</v>
      </c>
      <c r="C44" s="349" t="s">
        <v>45</v>
      </c>
      <c r="D44" s="340" t="s">
        <v>57</v>
      </c>
      <c r="E44" s="338" t="s">
        <v>42</v>
      </c>
      <c r="F44" s="77" t="s">
        <v>46</v>
      </c>
      <c r="G44" s="338" t="s">
        <v>42</v>
      </c>
      <c r="H44" s="340" t="s">
        <v>47</v>
      </c>
      <c r="I44" s="338" t="s">
        <v>48</v>
      </c>
      <c r="J44" s="340" t="s">
        <v>49</v>
      </c>
    </row>
    <row r="45" spans="1:10" x14ac:dyDescent="0.15">
      <c r="A45" s="22"/>
      <c r="B45" s="63"/>
      <c r="C45" s="350"/>
      <c r="D45" s="341"/>
      <c r="E45" s="339"/>
      <c r="F45" s="78" t="s">
        <v>166</v>
      </c>
      <c r="G45" s="339"/>
      <c r="H45" s="341"/>
      <c r="I45" s="339"/>
      <c r="J45" s="341"/>
    </row>
    <row r="46" spans="1:10" x14ac:dyDescent="0.15">
      <c r="A46" s="23"/>
      <c r="B46" s="268" t="s">
        <v>50</v>
      </c>
      <c r="C46" s="66" t="s">
        <v>50</v>
      </c>
      <c r="D46" s="268" t="s">
        <v>189</v>
      </c>
      <c r="E46" s="79" t="s">
        <v>188</v>
      </c>
      <c r="F46" s="80" t="s">
        <v>188</v>
      </c>
      <c r="G46" s="79" t="s">
        <v>88</v>
      </c>
      <c r="H46" s="80" t="s">
        <v>88</v>
      </c>
      <c r="I46" s="79" t="s">
        <v>50</v>
      </c>
      <c r="J46" s="80" t="s">
        <v>50</v>
      </c>
    </row>
    <row r="47" spans="1:10" ht="21" customHeight="1" x14ac:dyDescent="0.15">
      <c r="A47" s="13" t="s">
        <v>0</v>
      </c>
      <c r="B47" s="52">
        <v>271932</v>
      </c>
      <c r="C47" s="69">
        <v>267398</v>
      </c>
      <c r="D47" s="7">
        <v>46853</v>
      </c>
      <c r="E47" s="69">
        <v>7462</v>
      </c>
      <c r="F47" s="5">
        <v>5896</v>
      </c>
      <c r="G47" s="69">
        <v>26385</v>
      </c>
      <c r="H47" s="5">
        <v>1800</v>
      </c>
      <c r="I47" s="69">
        <v>276621</v>
      </c>
      <c r="J47" s="5">
        <v>70599</v>
      </c>
    </row>
    <row r="48" spans="1:10" ht="21" customHeight="1" x14ac:dyDescent="0.15">
      <c r="A48" s="14" t="s">
        <v>1</v>
      </c>
      <c r="B48" s="54">
        <v>254542</v>
      </c>
      <c r="C48" s="266">
        <v>249950</v>
      </c>
      <c r="D48" s="277">
        <v>45678</v>
      </c>
      <c r="E48" s="266">
        <v>7579</v>
      </c>
      <c r="F48" s="15">
        <v>6916</v>
      </c>
      <c r="G48" s="266">
        <v>3636</v>
      </c>
      <c r="H48" s="15">
        <v>666</v>
      </c>
      <c r="I48" s="266">
        <v>150760</v>
      </c>
      <c r="J48" s="15">
        <v>63103</v>
      </c>
    </row>
    <row r="49" spans="1:10" ht="21" customHeight="1" x14ac:dyDescent="0.15">
      <c r="A49" s="20" t="s">
        <v>163</v>
      </c>
      <c r="B49" s="271">
        <v>130700</v>
      </c>
      <c r="C49" s="278">
        <v>129357</v>
      </c>
      <c r="D49" s="272">
        <v>0</v>
      </c>
      <c r="E49" s="271">
        <v>2346</v>
      </c>
      <c r="F49" s="272">
        <v>1457</v>
      </c>
      <c r="G49" s="276"/>
      <c r="H49" s="272"/>
      <c r="I49" s="276">
        <v>91828</v>
      </c>
      <c r="J49" s="272">
        <v>0</v>
      </c>
    </row>
    <row r="50" spans="1:10" ht="21" customHeight="1" x14ac:dyDescent="0.15">
      <c r="A50" s="328" t="s">
        <v>208</v>
      </c>
      <c r="B50" s="65">
        <v>31593</v>
      </c>
      <c r="C50" s="69">
        <v>31335</v>
      </c>
      <c r="D50" s="7">
        <v>30257</v>
      </c>
      <c r="E50" s="65">
        <v>1161</v>
      </c>
      <c r="F50" s="5">
        <v>1011</v>
      </c>
      <c r="G50" s="10"/>
      <c r="H50" s="5"/>
      <c r="I50" s="10">
        <v>70797</v>
      </c>
      <c r="J50" s="5">
        <v>64737</v>
      </c>
    </row>
    <row r="51" spans="1:10" ht="21" customHeight="1" x14ac:dyDescent="0.15">
      <c r="A51" s="16" t="s">
        <v>205</v>
      </c>
      <c r="B51" s="73">
        <f>SUM(B49:B50)</f>
        <v>162293</v>
      </c>
      <c r="C51" s="72">
        <f t="shared" ref="C51:J51" si="0">SUM(C49:C50)</f>
        <v>160692</v>
      </c>
      <c r="D51" s="17">
        <f t="shared" si="0"/>
        <v>30257</v>
      </c>
      <c r="E51" s="73">
        <f t="shared" si="0"/>
        <v>3507</v>
      </c>
      <c r="F51" s="18">
        <f t="shared" si="0"/>
        <v>2468</v>
      </c>
      <c r="G51" s="163">
        <v>19328</v>
      </c>
      <c r="H51" s="18">
        <v>1482</v>
      </c>
      <c r="I51" s="163">
        <f t="shared" si="0"/>
        <v>162625</v>
      </c>
      <c r="J51" s="18">
        <f t="shared" si="0"/>
        <v>64737</v>
      </c>
    </row>
    <row r="52" spans="1:10" ht="21" customHeight="1" x14ac:dyDescent="0.15">
      <c r="A52" s="13" t="s">
        <v>3</v>
      </c>
      <c r="B52" s="52">
        <v>172272</v>
      </c>
      <c r="C52" s="69">
        <v>170304</v>
      </c>
      <c r="D52" s="7">
        <v>40262</v>
      </c>
      <c r="E52" s="69">
        <v>6065</v>
      </c>
      <c r="F52" s="5">
        <v>5134</v>
      </c>
      <c r="G52" s="69">
        <v>10599</v>
      </c>
      <c r="H52" s="5">
        <v>1073</v>
      </c>
      <c r="I52" s="69">
        <v>155511</v>
      </c>
      <c r="J52" s="5">
        <v>69980</v>
      </c>
    </row>
    <row r="53" spans="1:10" ht="21" customHeight="1" x14ac:dyDescent="0.15">
      <c r="A53" s="13" t="s">
        <v>134</v>
      </c>
      <c r="B53" s="52">
        <v>74561</v>
      </c>
      <c r="C53" s="69">
        <v>72204</v>
      </c>
      <c r="D53" s="7">
        <v>15292</v>
      </c>
      <c r="E53" s="69">
        <v>1904</v>
      </c>
      <c r="F53" s="5">
        <v>1162</v>
      </c>
      <c r="G53" s="69">
        <v>2801</v>
      </c>
      <c r="H53" s="5">
        <v>292</v>
      </c>
      <c r="I53" s="69">
        <v>31154</v>
      </c>
      <c r="J53" s="5">
        <v>14465</v>
      </c>
    </row>
    <row r="54" spans="1:10" ht="21" customHeight="1" x14ac:dyDescent="0.15">
      <c r="A54" s="16" t="s">
        <v>157</v>
      </c>
      <c r="B54" s="50">
        <f>SUM(B52:B53)</f>
        <v>246833</v>
      </c>
      <c r="C54" s="72">
        <f t="shared" ref="C54:J54" si="1">SUM(C52:C53)</f>
        <v>242508</v>
      </c>
      <c r="D54" s="17">
        <f t="shared" si="1"/>
        <v>55554</v>
      </c>
      <c r="E54" s="72">
        <f t="shared" si="1"/>
        <v>7969</v>
      </c>
      <c r="F54" s="18">
        <f t="shared" si="1"/>
        <v>6296</v>
      </c>
      <c r="G54" s="72">
        <f t="shared" si="1"/>
        <v>13400</v>
      </c>
      <c r="H54" s="18">
        <f t="shared" si="1"/>
        <v>1365</v>
      </c>
      <c r="I54" s="72">
        <f t="shared" si="1"/>
        <v>186665</v>
      </c>
      <c r="J54" s="18">
        <f t="shared" si="1"/>
        <v>84445</v>
      </c>
    </row>
    <row r="55" spans="1:10" ht="21" customHeight="1" x14ac:dyDescent="0.15">
      <c r="A55" s="13" t="s">
        <v>40</v>
      </c>
      <c r="B55" s="52">
        <v>241560</v>
      </c>
      <c r="C55" s="69">
        <v>241019</v>
      </c>
      <c r="D55" s="7">
        <v>48851</v>
      </c>
      <c r="E55" s="69">
        <v>6022</v>
      </c>
      <c r="F55" s="5">
        <v>4786</v>
      </c>
      <c r="G55" s="69"/>
      <c r="H55" s="5"/>
      <c r="I55" s="69">
        <v>175786</v>
      </c>
      <c r="J55" s="5">
        <v>66296</v>
      </c>
    </row>
    <row r="56" spans="1:10" ht="21" customHeight="1" x14ac:dyDescent="0.15">
      <c r="A56" s="13" t="s">
        <v>43</v>
      </c>
      <c r="B56" s="52">
        <v>67018</v>
      </c>
      <c r="C56" s="69">
        <v>66595</v>
      </c>
      <c r="D56" s="7">
        <v>21202</v>
      </c>
      <c r="E56" s="69">
        <v>2925</v>
      </c>
      <c r="F56" s="5">
        <v>1338</v>
      </c>
      <c r="G56" s="69"/>
      <c r="H56" s="5"/>
      <c r="I56" s="69">
        <v>50271</v>
      </c>
      <c r="J56" s="5">
        <v>23624</v>
      </c>
    </row>
    <row r="57" spans="1:10" ht="21" customHeight="1" x14ac:dyDescent="0.15">
      <c r="A57" s="16" t="s">
        <v>158</v>
      </c>
      <c r="B57" s="50">
        <f>SUM(B55:B56)</f>
        <v>308578</v>
      </c>
      <c r="C57" s="72">
        <f t="shared" ref="C57:J57" si="2">SUM(C55:C56)</f>
        <v>307614</v>
      </c>
      <c r="D57" s="17">
        <f t="shared" si="2"/>
        <v>70053</v>
      </c>
      <c r="E57" s="72">
        <f t="shared" si="2"/>
        <v>8947</v>
      </c>
      <c r="F57" s="17">
        <f t="shared" si="2"/>
        <v>6124</v>
      </c>
      <c r="G57" s="72">
        <v>24759</v>
      </c>
      <c r="H57" s="18">
        <v>2297</v>
      </c>
      <c r="I57" s="72">
        <f t="shared" si="2"/>
        <v>226057</v>
      </c>
      <c r="J57" s="18">
        <f t="shared" si="2"/>
        <v>89920</v>
      </c>
    </row>
    <row r="58" spans="1:10" ht="21" customHeight="1" x14ac:dyDescent="0.15">
      <c r="A58" s="13" t="s">
        <v>21</v>
      </c>
      <c r="B58" s="52">
        <v>145861</v>
      </c>
      <c r="C58" s="69">
        <v>144015</v>
      </c>
      <c r="D58" s="7">
        <v>28641</v>
      </c>
      <c r="E58" s="69">
        <v>4510</v>
      </c>
      <c r="F58" s="7">
        <v>3819</v>
      </c>
      <c r="G58" s="69"/>
      <c r="H58" s="5"/>
      <c r="I58" s="69">
        <v>92399</v>
      </c>
      <c r="J58" s="5">
        <v>34962</v>
      </c>
    </row>
    <row r="59" spans="1:10" ht="21" customHeight="1" x14ac:dyDescent="0.15">
      <c r="A59" s="13" t="s">
        <v>39</v>
      </c>
      <c r="B59" s="52">
        <v>24828</v>
      </c>
      <c r="C59" s="69">
        <v>24188</v>
      </c>
      <c r="D59" s="7">
        <v>18192</v>
      </c>
      <c r="E59" s="69">
        <v>964</v>
      </c>
      <c r="F59" s="7">
        <v>892</v>
      </c>
      <c r="G59" s="69"/>
      <c r="H59" s="5"/>
      <c r="I59" s="69">
        <v>39092</v>
      </c>
      <c r="J59" s="5">
        <v>33231</v>
      </c>
    </row>
    <row r="60" spans="1:10" ht="21" customHeight="1" x14ac:dyDescent="0.15">
      <c r="A60" s="16" t="s">
        <v>187</v>
      </c>
      <c r="B60" s="50">
        <f>SUM(B58:B59)</f>
        <v>170689</v>
      </c>
      <c r="C60" s="73">
        <f>SUM(C58:C59)</f>
        <v>168203</v>
      </c>
      <c r="D60" s="18">
        <f>SUM(D58:D59)</f>
        <v>46833</v>
      </c>
      <c r="E60" s="72">
        <f>SUM(E58:E59)</f>
        <v>5474</v>
      </c>
      <c r="F60" s="17">
        <f>SUM(F58:F59)</f>
        <v>4711</v>
      </c>
      <c r="G60" s="72">
        <v>6896</v>
      </c>
      <c r="H60" s="18">
        <v>1183</v>
      </c>
      <c r="I60" s="73">
        <f>SUM(I58:I59)</f>
        <v>131491</v>
      </c>
      <c r="J60" s="18">
        <f>SUM(J58:J59)</f>
        <v>68193</v>
      </c>
    </row>
    <row r="61" spans="1:10" ht="21" customHeight="1" x14ac:dyDescent="0.15">
      <c r="A61" s="13" t="s">
        <v>146</v>
      </c>
      <c r="B61" s="52">
        <v>136082</v>
      </c>
      <c r="C61" s="69">
        <v>134658</v>
      </c>
      <c r="D61" s="7">
        <v>24778</v>
      </c>
      <c r="E61" s="69">
        <v>4174</v>
      </c>
      <c r="F61" s="5">
        <v>3225</v>
      </c>
      <c r="G61" s="10"/>
      <c r="H61" s="5"/>
      <c r="I61" s="69">
        <v>147590</v>
      </c>
      <c r="J61" s="5">
        <v>44742</v>
      </c>
    </row>
    <row r="62" spans="1:10" ht="21" customHeight="1" x14ac:dyDescent="0.15">
      <c r="A62" s="13" t="s">
        <v>165</v>
      </c>
      <c r="B62" s="52">
        <v>146896</v>
      </c>
      <c r="C62" s="69">
        <v>142659</v>
      </c>
      <c r="D62" s="7">
        <v>28600</v>
      </c>
      <c r="E62" s="69">
        <v>3306</v>
      </c>
      <c r="F62" s="5">
        <v>2653</v>
      </c>
      <c r="G62" s="69"/>
      <c r="H62" s="5"/>
      <c r="I62" s="69">
        <v>101912</v>
      </c>
      <c r="J62" s="5">
        <v>31402</v>
      </c>
    </row>
    <row r="63" spans="1:10" ht="21" customHeight="1" x14ac:dyDescent="0.15">
      <c r="A63" s="13" t="s">
        <v>136</v>
      </c>
      <c r="B63" s="52">
        <v>94652</v>
      </c>
      <c r="C63" s="69">
        <v>93408</v>
      </c>
      <c r="D63" s="7">
        <v>19297</v>
      </c>
      <c r="E63" s="69">
        <v>2026</v>
      </c>
      <c r="F63" s="5">
        <v>1392</v>
      </c>
      <c r="G63" s="69"/>
      <c r="H63" s="5"/>
      <c r="I63" s="69">
        <v>73831</v>
      </c>
      <c r="J63" s="5">
        <v>27713</v>
      </c>
    </row>
    <row r="64" spans="1:10" ht="21" customHeight="1" x14ac:dyDescent="0.15">
      <c r="A64" s="13" t="s">
        <v>135</v>
      </c>
      <c r="B64" s="52">
        <v>90009</v>
      </c>
      <c r="C64" s="69">
        <v>88950</v>
      </c>
      <c r="D64" s="7">
        <v>22840</v>
      </c>
      <c r="E64" s="69">
        <v>1703</v>
      </c>
      <c r="F64" s="5">
        <v>1271</v>
      </c>
      <c r="G64" s="69"/>
      <c r="H64" s="5"/>
      <c r="I64" s="69">
        <v>42148</v>
      </c>
      <c r="J64" s="5">
        <v>16128</v>
      </c>
    </row>
    <row r="65" spans="1:10" ht="21" customHeight="1" x14ac:dyDescent="0.15">
      <c r="A65" s="13" t="s">
        <v>41</v>
      </c>
      <c r="B65" s="52">
        <v>23523</v>
      </c>
      <c r="C65" s="69">
        <v>22929</v>
      </c>
      <c r="D65" s="7">
        <v>7285</v>
      </c>
      <c r="E65" s="69">
        <v>905</v>
      </c>
      <c r="F65" s="5">
        <v>753</v>
      </c>
      <c r="G65" s="69"/>
      <c r="H65" s="5"/>
      <c r="I65" s="69">
        <v>8950</v>
      </c>
      <c r="J65" s="5">
        <v>4446</v>
      </c>
    </row>
    <row r="66" spans="1:10" ht="21" customHeight="1" x14ac:dyDescent="0.15">
      <c r="A66" s="16" t="s">
        <v>153</v>
      </c>
      <c r="B66" s="50">
        <f t="shared" ref="B66:J66" si="3">SUM(B61:B65)</f>
        <v>491162</v>
      </c>
      <c r="C66" s="73">
        <f t="shared" si="3"/>
        <v>482604</v>
      </c>
      <c r="D66" s="18">
        <f t="shared" si="3"/>
        <v>102800</v>
      </c>
      <c r="E66" s="73">
        <f t="shared" si="3"/>
        <v>12114</v>
      </c>
      <c r="F66" s="18">
        <f t="shared" si="3"/>
        <v>9294</v>
      </c>
      <c r="G66" s="72">
        <v>38373</v>
      </c>
      <c r="H66" s="18">
        <v>2960</v>
      </c>
      <c r="I66" s="73">
        <f t="shared" si="3"/>
        <v>374431</v>
      </c>
      <c r="J66" s="18">
        <f t="shared" si="3"/>
        <v>124431</v>
      </c>
    </row>
    <row r="67" spans="1:10" ht="21" customHeight="1" x14ac:dyDescent="0.15">
      <c r="A67" s="20" t="s">
        <v>145</v>
      </c>
      <c r="B67" s="275">
        <v>165925</v>
      </c>
      <c r="C67" s="278">
        <v>162881</v>
      </c>
      <c r="D67" s="279">
        <v>41352</v>
      </c>
      <c r="E67" s="278">
        <v>5444</v>
      </c>
      <c r="F67" s="272">
        <v>3842</v>
      </c>
      <c r="G67" s="278"/>
      <c r="H67" s="272"/>
      <c r="I67" s="278">
        <v>259947</v>
      </c>
      <c r="J67" s="272">
        <v>96831</v>
      </c>
    </row>
    <row r="68" spans="1:10" ht="21" customHeight="1" x14ac:dyDescent="0.15">
      <c r="A68" s="13" t="s">
        <v>132</v>
      </c>
      <c r="B68" s="52">
        <v>112433</v>
      </c>
      <c r="C68" s="69">
        <v>112216</v>
      </c>
      <c r="D68" s="7">
        <v>30388</v>
      </c>
      <c r="E68" s="69">
        <v>2570</v>
      </c>
      <c r="F68" s="5">
        <v>1642</v>
      </c>
      <c r="G68" s="69"/>
      <c r="H68" s="7"/>
      <c r="I68" s="69">
        <v>95696</v>
      </c>
      <c r="J68" s="5">
        <v>29659</v>
      </c>
    </row>
    <row r="69" spans="1:10" ht="21" customHeight="1" x14ac:dyDescent="0.15">
      <c r="A69" s="13" t="s">
        <v>133</v>
      </c>
      <c r="B69" s="52">
        <v>72138</v>
      </c>
      <c r="C69" s="69">
        <v>70237</v>
      </c>
      <c r="D69" s="7">
        <v>1139</v>
      </c>
      <c r="E69" s="69">
        <v>1450</v>
      </c>
      <c r="F69" s="5">
        <v>1208</v>
      </c>
      <c r="G69" s="69"/>
      <c r="H69" s="5"/>
      <c r="I69" s="69">
        <v>60629</v>
      </c>
      <c r="J69" s="5">
        <v>6484</v>
      </c>
    </row>
    <row r="70" spans="1:10" ht="21" customHeight="1" x14ac:dyDescent="0.15">
      <c r="A70" s="13" t="s">
        <v>137</v>
      </c>
      <c r="B70" s="52">
        <v>39196</v>
      </c>
      <c r="C70" s="69">
        <v>38521</v>
      </c>
      <c r="D70" s="7">
        <v>16296</v>
      </c>
      <c r="E70" s="69">
        <v>1325</v>
      </c>
      <c r="F70" s="5">
        <v>1139</v>
      </c>
      <c r="G70" s="69"/>
      <c r="H70" s="5"/>
      <c r="I70" s="69">
        <v>84240</v>
      </c>
      <c r="J70" s="5">
        <v>37624</v>
      </c>
    </row>
    <row r="71" spans="1:10" ht="21" customHeight="1" x14ac:dyDescent="0.15">
      <c r="A71" s="8" t="s">
        <v>152</v>
      </c>
      <c r="B71" s="50">
        <f>SUM(B67:B70)</f>
        <v>389692</v>
      </c>
      <c r="C71" s="72">
        <f>SUM(C67:C70)</f>
        <v>383855</v>
      </c>
      <c r="D71" s="17">
        <f>SUM(D67:D70)</f>
        <v>89175</v>
      </c>
      <c r="E71" s="73">
        <f>SUM(E67:E70)</f>
        <v>10789</v>
      </c>
      <c r="F71" s="18">
        <f>SUM(F67:F70)</f>
        <v>7831</v>
      </c>
      <c r="G71" s="73">
        <v>43177</v>
      </c>
      <c r="H71" s="18">
        <v>2496</v>
      </c>
      <c r="I71" s="73">
        <f>SUM(I67:I70)</f>
        <v>500512</v>
      </c>
      <c r="J71" s="18">
        <f>SUM(J67:J70)</f>
        <v>170598</v>
      </c>
    </row>
    <row r="72" spans="1:10" ht="21" customHeight="1" x14ac:dyDescent="0.15">
      <c r="A72" s="19" t="s">
        <v>4</v>
      </c>
      <c r="B72" s="57">
        <f t="shared" ref="B72:J72" si="4">+B33+B39+B71+B47+B48+B51+B54+B57+B60+B66</f>
        <v>3943318</v>
      </c>
      <c r="C72" s="74">
        <f t="shared" si="4"/>
        <v>3877030</v>
      </c>
      <c r="D72" s="24">
        <f t="shared" si="4"/>
        <v>914609</v>
      </c>
      <c r="E72" s="74">
        <f t="shared" si="4"/>
        <v>135341</v>
      </c>
      <c r="F72" s="24">
        <f t="shared" si="4"/>
        <v>105189</v>
      </c>
      <c r="G72" s="74">
        <f t="shared" si="4"/>
        <v>374165</v>
      </c>
      <c r="H72" s="24">
        <f t="shared" si="4"/>
        <v>48112</v>
      </c>
      <c r="I72" s="74">
        <f t="shared" si="4"/>
        <v>4588361</v>
      </c>
      <c r="J72" s="24">
        <f t="shared" si="4"/>
        <v>1719118</v>
      </c>
    </row>
    <row r="73" spans="1:10" ht="21" customHeight="1" x14ac:dyDescent="0.15">
      <c r="A73" s="21" t="s">
        <v>5</v>
      </c>
      <c r="B73" s="59">
        <v>93306</v>
      </c>
      <c r="C73" s="280">
        <v>89616</v>
      </c>
      <c r="D73" s="281">
        <v>26283</v>
      </c>
      <c r="E73" s="280">
        <v>2565</v>
      </c>
      <c r="F73" s="282">
        <v>1933</v>
      </c>
      <c r="G73" s="280">
        <v>7958</v>
      </c>
      <c r="H73" s="282">
        <v>1018</v>
      </c>
      <c r="I73" s="280">
        <v>87445</v>
      </c>
      <c r="J73" s="282">
        <v>19055</v>
      </c>
    </row>
    <row r="74" spans="1:10" ht="21" customHeight="1" x14ac:dyDescent="0.15">
      <c r="A74" s="22" t="s">
        <v>6</v>
      </c>
      <c r="B74" s="65">
        <v>109780</v>
      </c>
      <c r="C74" s="69">
        <v>107332</v>
      </c>
      <c r="D74" s="10">
        <v>24149</v>
      </c>
      <c r="E74" s="69">
        <v>3882</v>
      </c>
      <c r="F74" s="10">
        <v>2774</v>
      </c>
      <c r="G74" s="69">
        <v>16195</v>
      </c>
      <c r="H74" s="10">
        <v>2084</v>
      </c>
      <c r="I74" s="69">
        <v>124047</v>
      </c>
      <c r="J74" s="7">
        <v>40540</v>
      </c>
    </row>
    <row r="75" spans="1:10" ht="21" customHeight="1" x14ac:dyDescent="0.15">
      <c r="A75" s="22" t="s">
        <v>7</v>
      </c>
      <c r="B75" s="52">
        <v>116096</v>
      </c>
      <c r="C75" s="69">
        <v>113526</v>
      </c>
      <c r="D75" s="7">
        <v>38752</v>
      </c>
      <c r="E75" s="69">
        <v>5005</v>
      </c>
      <c r="F75" s="5">
        <v>4048</v>
      </c>
      <c r="G75" s="69">
        <v>18465</v>
      </c>
      <c r="H75" s="5">
        <v>2063</v>
      </c>
      <c r="I75" s="69">
        <v>98157</v>
      </c>
      <c r="J75" s="5">
        <v>42609</v>
      </c>
    </row>
    <row r="76" spans="1:10" ht="21" customHeight="1" x14ac:dyDescent="0.15">
      <c r="A76" s="23" t="s">
        <v>8</v>
      </c>
      <c r="B76" s="283">
        <v>111639</v>
      </c>
      <c r="C76" s="75">
        <v>108717</v>
      </c>
      <c r="D76" s="11">
        <v>23402</v>
      </c>
      <c r="E76" s="75">
        <v>3091</v>
      </c>
      <c r="F76" s="9">
        <v>2338</v>
      </c>
      <c r="G76" s="75">
        <v>5949</v>
      </c>
      <c r="H76" s="9">
        <v>491</v>
      </c>
      <c r="I76" s="75">
        <v>71647</v>
      </c>
      <c r="J76" s="9">
        <v>26205</v>
      </c>
    </row>
    <row r="77" spans="1:10" ht="21" customHeight="1" x14ac:dyDescent="0.15">
      <c r="A77" s="19" t="s">
        <v>9</v>
      </c>
      <c r="B77" s="57">
        <f>SUM(B73:B76)</f>
        <v>430821</v>
      </c>
      <c r="C77" s="74">
        <f t="shared" ref="C77:J77" si="5">SUM(C73:C76)</f>
        <v>419191</v>
      </c>
      <c r="D77" s="24">
        <f t="shared" si="5"/>
        <v>112586</v>
      </c>
      <c r="E77" s="74">
        <f t="shared" si="5"/>
        <v>14543</v>
      </c>
      <c r="F77" s="24">
        <f t="shared" si="5"/>
        <v>11093</v>
      </c>
      <c r="G77" s="74">
        <f t="shared" si="5"/>
        <v>48567</v>
      </c>
      <c r="H77" s="24">
        <f>SUM(H73:H76)</f>
        <v>5656</v>
      </c>
      <c r="I77" s="74">
        <f t="shared" si="5"/>
        <v>381296</v>
      </c>
      <c r="J77" s="24">
        <f t="shared" si="5"/>
        <v>128409</v>
      </c>
    </row>
    <row r="78" spans="1:10" ht="21" customHeight="1" x14ac:dyDescent="0.15">
      <c r="A78" s="19" t="s">
        <v>10</v>
      </c>
      <c r="B78" s="57">
        <f t="shared" ref="B78:J78" si="6">B72+B77</f>
        <v>4374139</v>
      </c>
      <c r="C78" s="74">
        <f t="shared" si="6"/>
        <v>4296221</v>
      </c>
      <c r="D78" s="24">
        <f t="shared" si="6"/>
        <v>1027195</v>
      </c>
      <c r="E78" s="74">
        <f t="shared" si="6"/>
        <v>149884</v>
      </c>
      <c r="F78" s="24">
        <f>F72+F77</f>
        <v>116282</v>
      </c>
      <c r="G78" s="74">
        <f t="shared" si="6"/>
        <v>422732</v>
      </c>
      <c r="H78" s="24">
        <f t="shared" si="6"/>
        <v>53768</v>
      </c>
      <c r="I78" s="74">
        <f t="shared" si="6"/>
        <v>4969657</v>
      </c>
      <c r="J78" s="24">
        <f t="shared" si="6"/>
        <v>1847527</v>
      </c>
    </row>
    <row r="79" spans="1:10" ht="21" customHeight="1" x14ac:dyDescent="0.15">
      <c r="A79" s="21" t="s">
        <v>11</v>
      </c>
      <c r="B79" s="59">
        <v>86577</v>
      </c>
      <c r="C79" s="74">
        <v>83919</v>
      </c>
      <c r="D79" s="24">
        <v>23493</v>
      </c>
      <c r="E79" s="74">
        <v>2549</v>
      </c>
      <c r="F79" s="24">
        <v>2251</v>
      </c>
      <c r="G79" s="74">
        <v>18896</v>
      </c>
      <c r="H79" s="24">
        <v>1110</v>
      </c>
      <c r="I79" s="74">
        <v>93322</v>
      </c>
      <c r="J79" s="25">
        <v>23242</v>
      </c>
    </row>
    <row r="80" spans="1:10" ht="21" customHeight="1" x14ac:dyDescent="0.15">
      <c r="A80" s="19" t="s">
        <v>161</v>
      </c>
      <c r="B80" s="57">
        <f>B79+B78</f>
        <v>4460716</v>
      </c>
      <c r="C80" s="76">
        <f t="shared" ref="C80:J80" si="7">C79+C78</f>
        <v>4380140</v>
      </c>
      <c r="D80" s="25">
        <f t="shared" si="7"/>
        <v>1050688</v>
      </c>
      <c r="E80" s="76">
        <f t="shared" si="7"/>
        <v>152433</v>
      </c>
      <c r="F80" s="25">
        <f t="shared" si="7"/>
        <v>118533</v>
      </c>
      <c r="G80" s="76">
        <f t="shared" si="7"/>
        <v>441628</v>
      </c>
      <c r="H80" s="25">
        <f t="shared" si="7"/>
        <v>54878</v>
      </c>
      <c r="I80" s="76">
        <f t="shared" si="7"/>
        <v>5062979</v>
      </c>
      <c r="J80" s="25">
        <f t="shared" si="7"/>
        <v>1870769</v>
      </c>
    </row>
    <row r="81" spans="1:10" ht="21" customHeight="1" x14ac:dyDescent="0.15">
      <c r="A81" s="19" t="s">
        <v>13</v>
      </c>
      <c r="B81" s="57">
        <f t="shared" ref="B81:J81" si="8">+B7+B80</f>
        <v>5403177</v>
      </c>
      <c r="C81" s="76">
        <f t="shared" si="8"/>
        <v>5306343</v>
      </c>
      <c r="D81" s="25">
        <f t="shared" si="8"/>
        <v>1085586</v>
      </c>
      <c r="E81" s="76">
        <f t="shared" si="8"/>
        <v>170509</v>
      </c>
      <c r="F81" s="25">
        <f t="shared" si="8"/>
        <v>128926</v>
      </c>
      <c r="G81" s="76">
        <f t="shared" si="8"/>
        <v>519355</v>
      </c>
      <c r="H81" s="25">
        <f t="shared" si="8"/>
        <v>55565</v>
      </c>
      <c r="I81" s="76">
        <f t="shared" si="8"/>
        <v>5229265</v>
      </c>
      <c r="J81" s="25">
        <f t="shared" si="8"/>
        <v>1892537</v>
      </c>
    </row>
    <row r="82" spans="1:10" x14ac:dyDescent="0.15">
      <c r="A82" s="337"/>
    </row>
  </sheetData>
  <mergeCells count="23">
    <mergeCell ref="E4:E5"/>
    <mergeCell ref="D4:D5"/>
    <mergeCell ref="A1:J1"/>
    <mergeCell ref="C43:D43"/>
    <mergeCell ref="E43:F43"/>
    <mergeCell ref="G43:H43"/>
    <mergeCell ref="I43:J43"/>
    <mergeCell ref="C3:D3"/>
    <mergeCell ref="E3:F3"/>
    <mergeCell ref="G3:H3"/>
    <mergeCell ref="I3:J3"/>
    <mergeCell ref="G4:G5"/>
    <mergeCell ref="C4:C5"/>
    <mergeCell ref="J4:J5"/>
    <mergeCell ref="I4:I5"/>
    <mergeCell ref="H4:H5"/>
    <mergeCell ref="I44:I45"/>
    <mergeCell ref="J44:J45"/>
    <mergeCell ref="G44:G45"/>
    <mergeCell ref="H44:H45"/>
    <mergeCell ref="C44:C45"/>
    <mergeCell ref="D44:D45"/>
    <mergeCell ref="E44:E45"/>
  </mergeCells>
  <phoneticPr fontId="2"/>
  <pageMargins left="0.6692913385826772" right="0.6692913385826772" top="0.55118110236220474" bottom="0.74803149606299213" header="0.31496062992125984" footer="0.31496062992125984"/>
  <pageSetup paperSize="9" scale="96" firstPageNumber="5" orientation="portrait" useFirstPageNumber="1" r:id="rId1"/>
  <headerFooter alignWithMargins="0">
    <oddFooter>&amp;C&amp;"ＭＳ Ｐ明朝,標準"- &amp;P -</oddFooter>
  </headerFooter>
  <rowBreaks count="1" manualBreakCount="1">
    <brk id="4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tabSelected="1" topLeftCell="AI1" zoomScale="90" zoomScaleNormal="90" zoomScaleSheetLayoutView="100" workbookViewId="0">
      <pane ySplit="8" topLeftCell="A78" activePane="bottomLeft" state="frozen"/>
      <selection pane="bottomLeft" activeCell="AM16" sqref="AM16"/>
    </sheetView>
  </sheetViews>
  <sheetFormatPr defaultRowHeight="13.5" x14ac:dyDescent="0.15"/>
  <cols>
    <col min="1" max="1" width="12.875" style="31" customWidth="1"/>
    <col min="2" max="2" width="4.375" style="31" customWidth="1"/>
    <col min="3" max="3" width="6" style="31" customWidth="1"/>
    <col min="4" max="4" width="3.875" style="31" customWidth="1"/>
    <col min="5" max="5" width="6" style="31" customWidth="1"/>
    <col min="6" max="6" width="4" style="31" customWidth="1"/>
    <col min="7" max="7" width="5.125" style="31" customWidth="1"/>
    <col min="8" max="8" width="4.375" style="31" customWidth="1"/>
    <col min="9" max="9" width="6" style="31" customWidth="1"/>
    <col min="10" max="10" width="4" style="31" customWidth="1"/>
    <col min="11" max="11" width="5.25" style="31" customWidth="1"/>
    <col min="12" max="12" width="4" style="31" customWidth="1"/>
    <col min="13" max="13" width="5.125" style="31" customWidth="1"/>
    <col min="14" max="14" width="4.375" style="31" customWidth="1"/>
    <col min="15" max="15" width="6" style="31" customWidth="1"/>
    <col min="16" max="16" width="4.375" style="31" customWidth="1"/>
    <col min="17" max="17" width="6.125" style="31" customWidth="1"/>
    <col min="18" max="18" width="4.375" style="31" customWidth="1"/>
    <col min="19" max="19" width="6" style="31" customWidth="1"/>
    <col min="20" max="20" width="4" style="31" customWidth="1"/>
    <col min="21" max="21" width="6" style="31" customWidth="1"/>
    <col min="22" max="22" width="4" style="31" customWidth="1"/>
    <col min="23" max="23" width="5.25" style="31" customWidth="1"/>
    <col min="24" max="24" width="4" style="31" customWidth="1"/>
    <col min="25" max="25" width="5.125" style="31" customWidth="1"/>
    <col min="26" max="26" width="4" style="31" customWidth="1"/>
    <col min="27" max="27" width="6" style="31" customWidth="1"/>
    <col min="28" max="28" width="4" style="31" customWidth="1"/>
    <col min="29" max="29" width="5.25" style="31" customWidth="1"/>
    <col min="30" max="30" width="4" style="31" customWidth="1"/>
    <col min="31" max="33" width="5.125" style="31" customWidth="1"/>
    <col min="34" max="34" width="8.125" style="31" customWidth="1"/>
    <col min="35" max="37" width="6.875" style="31" customWidth="1"/>
    <col min="38" max="39" width="7.625" style="31" customWidth="1"/>
    <col min="40" max="16384" width="9" style="31"/>
  </cols>
  <sheetData>
    <row r="1" spans="1:39" ht="24" customHeight="1" x14ac:dyDescent="0.15">
      <c r="A1" s="344" t="s">
        <v>174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</row>
    <row r="2" spans="1:39" ht="14.1" customHeight="1" x14ac:dyDescent="0.15">
      <c r="A2" s="37"/>
      <c r="B2" s="37"/>
      <c r="C2" s="38"/>
      <c r="D2" s="37"/>
      <c r="E2" s="37"/>
      <c r="F2" s="37"/>
      <c r="G2" s="37"/>
      <c r="H2" s="37"/>
      <c r="I2" s="38"/>
      <c r="J2" s="37"/>
      <c r="K2" s="37"/>
      <c r="L2" s="37"/>
      <c r="M2" s="37"/>
      <c r="N2" s="37"/>
      <c r="O2" s="38"/>
      <c r="P2" s="37"/>
      <c r="Q2" s="37"/>
      <c r="R2" s="37"/>
      <c r="S2" s="37"/>
      <c r="T2" s="37"/>
      <c r="U2" s="38"/>
      <c r="V2" s="37"/>
      <c r="W2" s="37"/>
      <c r="X2" s="37"/>
      <c r="Y2" s="37"/>
      <c r="Z2" s="37"/>
      <c r="AA2" s="38"/>
      <c r="AB2" s="37"/>
      <c r="AC2" s="37"/>
      <c r="AD2" s="37"/>
      <c r="AE2" s="37"/>
      <c r="AF2" s="37"/>
      <c r="AG2" s="37"/>
      <c r="AH2" s="37"/>
      <c r="AI2" s="37"/>
    </row>
    <row r="3" spans="1:39" x14ac:dyDescent="0.15">
      <c r="A3" s="39"/>
      <c r="B3" s="345" t="s">
        <v>72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9"/>
      <c r="AG3" s="242"/>
      <c r="AH3" s="39"/>
      <c r="AI3" s="355" t="s">
        <v>74</v>
      </c>
      <c r="AJ3" s="356"/>
      <c r="AK3" s="357"/>
      <c r="AL3" s="355" t="s">
        <v>75</v>
      </c>
      <c r="AM3" s="357"/>
    </row>
    <row r="4" spans="1:39" x14ac:dyDescent="0.15">
      <c r="A4" s="181"/>
      <c r="B4" s="345" t="s">
        <v>190</v>
      </c>
      <c r="C4" s="361"/>
      <c r="D4" s="361"/>
      <c r="E4" s="361"/>
      <c r="F4" s="361"/>
      <c r="G4" s="362"/>
      <c r="H4" s="345" t="s">
        <v>191</v>
      </c>
      <c r="I4" s="361"/>
      <c r="J4" s="361"/>
      <c r="K4" s="361"/>
      <c r="L4" s="361"/>
      <c r="M4" s="362"/>
      <c r="N4" s="355" t="s">
        <v>200</v>
      </c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181"/>
      <c r="AG4" s="247"/>
      <c r="AH4" s="181" t="s">
        <v>73</v>
      </c>
      <c r="AI4" s="358"/>
      <c r="AJ4" s="359"/>
      <c r="AK4" s="360"/>
      <c r="AL4" s="358"/>
      <c r="AM4" s="360"/>
    </row>
    <row r="5" spans="1:39" x14ac:dyDescent="0.15">
      <c r="A5" s="181" t="s">
        <v>15</v>
      </c>
      <c r="B5" s="363" t="s">
        <v>76</v>
      </c>
      <c r="C5" s="364"/>
      <c r="D5" s="367" t="s">
        <v>77</v>
      </c>
      <c r="E5" s="364"/>
      <c r="F5" s="367" t="s">
        <v>78</v>
      </c>
      <c r="G5" s="369"/>
      <c r="H5" s="363" t="s">
        <v>76</v>
      </c>
      <c r="I5" s="364"/>
      <c r="J5" s="367" t="s">
        <v>77</v>
      </c>
      <c r="K5" s="364"/>
      <c r="L5" s="367" t="s">
        <v>78</v>
      </c>
      <c r="M5" s="369"/>
      <c r="N5" s="371" t="s">
        <v>192</v>
      </c>
      <c r="O5" s="372"/>
      <c r="P5" s="372"/>
      <c r="Q5" s="372"/>
      <c r="R5" s="372"/>
      <c r="S5" s="373"/>
      <c r="T5" s="371" t="s">
        <v>77</v>
      </c>
      <c r="U5" s="372"/>
      <c r="V5" s="372"/>
      <c r="W5" s="372"/>
      <c r="X5" s="372"/>
      <c r="Y5" s="373"/>
      <c r="Z5" s="371" t="s">
        <v>78</v>
      </c>
      <c r="AA5" s="372"/>
      <c r="AB5" s="372"/>
      <c r="AC5" s="372"/>
      <c r="AD5" s="372"/>
      <c r="AE5" s="372"/>
      <c r="AF5" s="63" t="s">
        <v>197</v>
      </c>
      <c r="AG5" s="246" t="s">
        <v>198</v>
      </c>
      <c r="AH5" s="41" t="s">
        <v>90</v>
      </c>
      <c r="AI5" s="338" t="s">
        <v>79</v>
      </c>
      <c r="AJ5" s="143" t="s">
        <v>80</v>
      </c>
      <c r="AK5" s="77" t="s">
        <v>81</v>
      </c>
      <c r="AL5" s="338" t="s">
        <v>82</v>
      </c>
      <c r="AM5" s="77" t="s">
        <v>83</v>
      </c>
    </row>
    <row r="6" spans="1:39" x14ac:dyDescent="0.15">
      <c r="A6" s="181"/>
      <c r="B6" s="365"/>
      <c r="C6" s="366"/>
      <c r="D6" s="368"/>
      <c r="E6" s="366"/>
      <c r="F6" s="368"/>
      <c r="G6" s="370"/>
      <c r="H6" s="365"/>
      <c r="I6" s="366"/>
      <c r="J6" s="368"/>
      <c r="K6" s="366"/>
      <c r="L6" s="368"/>
      <c r="M6" s="370"/>
      <c r="N6" s="365" t="s">
        <v>193</v>
      </c>
      <c r="O6" s="366"/>
      <c r="P6" s="368" t="s">
        <v>194</v>
      </c>
      <c r="Q6" s="366"/>
      <c r="R6" s="368" t="s">
        <v>195</v>
      </c>
      <c r="S6" s="378"/>
      <c r="T6" s="365" t="s">
        <v>193</v>
      </c>
      <c r="U6" s="366"/>
      <c r="V6" s="368" t="s">
        <v>194</v>
      </c>
      <c r="W6" s="366"/>
      <c r="X6" s="368" t="s">
        <v>195</v>
      </c>
      <c r="Y6" s="378"/>
      <c r="Z6" s="365" t="s">
        <v>193</v>
      </c>
      <c r="AA6" s="366"/>
      <c r="AB6" s="368" t="s">
        <v>194</v>
      </c>
      <c r="AC6" s="366"/>
      <c r="AD6" s="368" t="s">
        <v>195</v>
      </c>
      <c r="AE6" s="378"/>
      <c r="AF6" s="63"/>
      <c r="AG6" s="244"/>
      <c r="AH6" s="41" t="s">
        <v>84</v>
      </c>
      <c r="AI6" s="339"/>
      <c r="AJ6" s="144" t="s">
        <v>85</v>
      </c>
      <c r="AK6" s="78" t="s">
        <v>86</v>
      </c>
      <c r="AL6" s="339"/>
      <c r="AM6" s="78" t="s">
        <v>87</v>
      </c>
    </row>
    <row r="7" spans="1:39" x14ac:dyDescent="0.15">
      <c r="A7" s="181"/>
      <c r="B7" s="376" t="s">
        <v>181</v>
      </c>
      <c r="C7" s="377"/>
      <c r="D7" s="374" t="s">
        <v>181</v>
      </c>
      <c r="E7" s="377"/>
      <c r="F7" s="374" t="s">
        <v>181</v>
      </c>
      <c r="G7" s="375"/>
      <c r="H7" s="376" t="s">
        <v>181</v>
      </c>
      <c r="I7" s="377"/>
      <c r="J7" s="374" t="s">
        <v>181</v>
      </c>
      <c r="K7" s="377"/>
      <c r="L7" s="374" t="s">
        <v>181</v>
      </c>
      <c r="M7" s="375"/>
      <c r="N7" s="376" t="s">
        <v>181</v>
      </c>
      <c r="O7" s="377"/>
      <c r="P7" s="374" t="s">
        <v>181</v>
      </c>
      <c r="Q7" s="377"/>
      <c r="R7" s="374" t="s">
        <v>181</v>
      </c>
      <c r="S7" s="375"/>
      <c r="T7" s="376" t="s">
        <v>181</v>
      </c>
      <c r="U7" s="377"/>
      <c r="V7" s="374" t="s">
        <v>181</v>
      </c>
      <c r="W7" s="377"/>
      <c r="X7" s="374" t="s">
        <v>181</v>
      </c>
      <c r="Y7" s="375"/>
      <c r="Z7" s="376" t="s">
        <v>181</v>
      </c>
      <c r="AA7" s="377"/>
      <c r="AB7" s="374" t="s">
        <v>181</v>
      </c>
      <c r="AC7" s="377"/>
      <c r="AD7" s="374" t="s">
        <v>181</v>
      </c>
      <c r="AE7" s="379"/>
      <c r="AF7" s="248"/>
      <c r="AG7" s="245"/>
      <c r="AH7" s="41"/>
      <c r="AI7" s="89"/>
      <c r="AJ7" s="144"/>
      <c r="AK7" s="78"/>
      <c r="AL7" s="89"/>
      <c r="AM7" s="78"/>
    </row>
    <row r="8" spans="1:39" x14ac:dyDescent="0.15">
      <c r="A8" s="23"/>
      <c r="B8" s="145" t="s">
        <v>88</v>
      </c>
      <c r="C8" s="146"/>
      <c r="D8" s="147" t="s">
        <v>88</v>
      </c>
      <c r="E8" s="148"/>
      <c r="F8" s="146" t="s">
        <v>88</v>
      </c>
      <c r="G8" s="146"/>
      <c r="H8" s="145" t="s">
        <v>88</v>
      </c>
      <c r="I8" s="146"/>
      <c r="J8" s="147" t="s">
        <v>88</v>
      </c>
      <c r="K8" s="148"/>
      <c r="L8" s="146" t="s">
        <v>88</v>
      </c>
      <c r="M8" s="146"/>
      <c r="N8" s="145" t="s">
        <v>88</v>
      </c>
      <c r="O8" s="146"/>
      <c r="P8" s="147" t="s">
        <v>88</v>
      </c>
      <c r="Q8" s="148"/>
      <c r="R8" s="146" t="s">
        <v>88</v>
      </c>
      <c r="S8" s="146"/>
      <c r="T8" s="145" t="s">
        <v>88</v>
      </c>
      <c r="U8" s="146"/>
      <c r="V8" s="147" t="s">
        <v>88</v>
      </c>
      <c r="W8" s="148"/>
      <c r="X8" s="146" t="s">
        <v>88</v>
      </c>
      <c r="Y8" s="146"/>
      <c r="Z8" s="145" t="s">
        <v>88</v>
      </c>
      <c r="AA8" s="146"/>
      <c r="AB8" s="147" t="s">
        <v>88</v>
      </c>
      <c r="AC8" s="148"/>
      <c r="AD8" s="353" t="s">
        <v>88</v>
      </c>
      <c r="AE8" s="354"/>
      <c r="AF8" s="44" t="s">
        <v>199</v>
      </c>
      <c r="AG8" s="146" t="s">
        <v>199</v>
      </c>
      <c r="AH8" s="44" t="s">
        <v>88</v>
      </c>
      <c r="AI8" s="79" t="s">
        <v>89</v>
      </c>
      <c r="AJ8" s="149" t="s">
        <v>50</v>
      </c>
      <c r="AK8" s="80" t="s">
        <v>50</v>
      </c>
      <c r="AL8" s="79" t="s">
        <v>180</v>
      </c>
      <c r="AM8" s="80" t="s">
        <v>50</v>
      </c>
    </row>
    <row r="9" spans="1:39" ht="21" customHeight="1" x14ac:dyDescent="0.15">
      <c r="A9" s="26" t="s">
        <v>91</v>
      </c>
      <c r="B9" s="228">
        <f>H9+N9</f>
        <v>34</v>
      </c>
      <c r="C9" s="235">
        <f>I9+O9</f>
        <v>23</v>
      </c>
      <c r="D9" s="227">
        <f>J9+T9</f>
        <v>34</v>
      </c>
      <c r="E9" s="236">
        <f>K9+U9</f>
        <v>23</v>
      </c>
      <c r="F9" s="237">
        <f>L9+Z9</f>
        <v>0</v>
      </c>
      <c r="G9" s="238">
        <f>M9+AA9</f>
        <v>0</v>
      </c>
      <c r="H9" s="228">
        <f>J9+L9</f>
        <v>21</v>
      </c>
      <c r="I9" s="235">
        <f>K9+M9</f>
        <v>15</v>
      </c>
      <c r="J9" s="227">
        <v>21</v>
      </c>
      <c r="K9" s="236">
        <v>15</v>
      </c>
      <c r="L9" s="237">
        <v>0</v>
      </c>
      <c r="M9" s="238">
        <v>0</v>
      </c>
      <c r="N9" s="228">
        <f t="shared" ref="N9:S9" si="0">T9+Z9</f>
        <v>13</v>
      </c>
      <c r="O9" s="235">
        <f t="shared" si="0"/>
        <v>8</v>
      </c>
      <c r="P9" s="227">
        <f t="shared" si="0"/>
        <v>8</v>
      </c>
      <c r="Q9" s="236">
        <f t="shared" si="0"/>
        <v>8</v>
      </c>
      <c r="R9" s="237">
        <f t="shared" si="0"/>
        <v>5</v>
      </c>
      <c r="S9" s="238">
        <f t="shared" si="0"/>
        <v>0</v>
      </c>
      <c r="T9" s="228">
        <f>V9+X9</f>
        <v>13</v>
      </c>
      <c r="U9" s="235">
        <f>W9+Y9</f>
        <v>8</v>
      </c>
      <c r="V9" s="227">
        <v>8</v>
      </c>
      <c r="W9" s="236">
        <v>8</v>
      </c>
      <c r="X9" s="237">
        <v>5</v>
      </c>
      <c r="Y9" s="238">
        <v>0</v>
      </c>
      <c r="Z9" s="228">
        <f>AB9+AD9</f>
        <v>0</v>
      </c>
      <c r="AA9" s="235">
        <f>AC9+AE9</f>
        <v>0</v>
      </c>
      <c r="AB9" s="227">
        <v>0</v>
      </c>
      <c r="AC9" s="236">
        <v>0</v>
      </c>
      <c r="AD9" s="237">
        <v>0</v>
      </c>
      <c r="AE9" s="238">
        <v>0</v>
      </c>
      <c r="AF9" s="319">
        <v>0</v>
      </c>
      <c r="AG9" s="319">
        <v>0</v>
      </c>
      <c r="AH9" s="229">
        <f>集計表1!B7/B9</f>
        <v>31217.441176470587</v>
      </c>
      <c r="AI9" s="230">
        <f>集計表2!C7/集計表1!B7</f>
        <v>0.87262964801915976</v>
      </c>
      <c r="AJ9" s="231">
        <f>集計表2!F7/集計表1!B7</f>
        <v>9.7918490135133728E-3</v>
      </c>
      <c r="AK9" s="232">
        <f>集計表2!I7/集計表1!B7</f>
        <v>0.15666769990003704</v>
      </c>
      <c r="AL9" s="233">
        <f>集計表2!G7/集計表1!B7</f>
        <v>7.3231121742841715E-2</v>
      </c>
      <c r="AM9" s="234">
        <f>集計表2!I7/集計表2!G7</f>
        <v>2.139359553308374</v>
      </c>
    </row>
    <row r="10" spans="1:39" ht="21" customHeight="1" x14ac:dyDescent="0.15">
      <c r="A10" s="22" t="s">
        <v>16</v>
      </c>
      <c r="B10" s="10">
        <f t="shared" ref="B10:B34" si="1">H10+N10</f>
        <v>30</v>
      </c>
      <c r="C10" s="115">
        <f t="shared" ref="C10:C34" si="2">I10+O10</f>
        <v>23</v>
      </c>
      <c r="D10" s="116">
        <f t="shared" ref="D10:D34" si="3">J10+T10</f>
        <v>30</v>
      </c>
      <c r="E10" s="117">
        <f t="shared" ref="E10:E34" si="4">K10+U10</f>
        <v>23</v>
      </c>
      <c r="F10" s="116">
        <f t="shared" ref="F10:F34" si="5">L10+Z10</f>
        <v>0</v>
      </c>
      <c r="G10" s="118">
        <f t="shared" ref="G10:G34" si="6">M10+AA10</f>
        <v>0</v>
      </c>
      <c r="H10" s="10">
        <f t="shared" ref="H10:H34" si="7">J10+L10</f>
        <v>18</v>
      </c>
      <c r="I10" s="115">
        <f t="shared" ref="I10:I34" si="8">K10+M10</f>
        <v>14</v>
      </c>
      <c r="J10" s="116">
        <v>18</v>
      </c>
      <c r="K10" s="117">
        <v>14</v>
      </c>
      <c r="L10" s="116">
        <v>0</v>
      </c>
      <c r="M10" s="118">
        <v>0</v>
      </c>
      <c r="N10" s="10">
        <f t="shared" ref="N10:N34" si="9">T10+Z10</f>
        <v>12</v>
      </c>
      <c r="O10" s="115">
        <f t="shared" ref="O10:O34" si="10">U10+AA10</f>
        <v>9</v>
      </c>
      <c r="P10" s="116">
        <f t="shared" ref="P10:P34" si="11">V10+AB10</f>
        <v>12</v>
      </c>
      <c r="Q10" s="117">
        <f t="shared" ref="Q10:Q34" si="12">W10+AC10</f>
        <v>9</v>
      </c>
      <c r="R10" s="116">
        <f>X10+AD10</f>
        <v>0</v>
      </c>
      <c r="S10" s="118">
        <f t="shared" ref="S10:S34" si="13">Y10+AE10</f>
        <v>0</v>
      </c>
      <c r="T10" s="10">
        <f t="shared" ref="T10:T34" si="14">V10+X10</f>
        <v>12</v>
      </c>
      <c r="U10" s="115">
        <f t="shared" ref="U10:U34" si="15">W10+Y10</f>
        <v>9</v>
      </c>
      <c r="V10" s="116">
        <v>12</v>
      </c>
      <c r="W10" s="117">
        <v>9</v>
      </c>
      <c r="X10" s="116">
        <v>0</v>
      </c>
      <c r="Y10" s="118">
        <v>0</v>
      </c>
      <c r="Z10" s="10">
        <f t="shared" ref="Z10:Z34" si="16">AB10+AD10</f>
        <v>0</v>
      </c>
      <c r="AA10" s="115">
        <f t="shared" ref="AA10:AA34" si="17">AC10+AE10</f>
        <v>0</v>
      </c>
      <c r="AB10" s="116">
        <v>0</v>
      </c>
      <c r="AC10" s="117">
        <v>0</v>
      </c>
      <c r="AD10" s="116">
        <v>0</v>
      </c>
      <c r="AE10" s="118">
        <v>0</v>
      </c>
      <c r="AF10" s="251">
        <v>0</v>
      </c>
      <c r="AG10" s="251">
        <v>38</v>
      </c>
      <c r="AH10" s="109"/>
      <c r="AI10" s="119"/>
      <c r="AJ10" s="120"/>
      <c r="AK10" s="121"/>
      <c r="AL10" s="134"/>
      <c r="AM10" s="135"/>
    </row>
    <row r="11" spans="1:39" ht="21" customHeight="1" x14ac:dyDescent="0.15">
      <c r="A11" s="22" t="s">
        <v>92</v>
      </c>
      <c r="B11" s="10">
        <f t="shared" si="1"/>
        <v>0</v>
      </c>
      <c r="C11" s="115">
        <f t="shared" si="2"/>
        <v>0</v>
      </c>
      <c r="D11" s="116">
        <f t="shared" si="3"/>
        <v>0</v>
      </c>
      <c r="E11" s="117">
        <f t="shared" si="4"/>
        <v>0</v>
      </c>
      <c r="F11" s="116">
        <f t="shared" si="5"/>
        <v>0</v>
      </c>
      <c r="G11" s="118">
        <f t="shared" si="6"/>
        <v>0</v>
      </c>
      <c r="H11" s="10">
        <f t="shared" si="7"/>
        <v>0</v>
      </c>
      <c r="I11" s="115">
        <f t="shared" si="8"/>
        <v>0</v>
      </c>
      <c r="J11" s="116">
        <v>0</v>
      </c>
      <c r="K11" s="117">
        <v>0</v>
      </c>
      <c r="L11" s="116">
        <v>0</v>
      </c>
      <c r="M11" s="118">
        <v>0</v>
      </c>
      <c r="N11" s="10">
        <f t="shared" si="9"/>
        <v>0</v>
      </c>
      <c r="O11" s="115">
        <f t="shared" si="10"/>
        <v>0</v>
      </c>
      <c r="P11" s="116">
        <f t="shared" si="11"/>
        <v>0</v>
      </c>
      <c r="Q11" s="117">
        <f t="shared" si="12"/>
        <v>0</v>
      </c>
      <c r="R11" s="116">
        <f t="shared" ref="R11:R34" si="18">X11+AD11</f>
        <v>0</v>
      </c>
      <c r="S11" s="118">
        <f t="shared" si="13"/>
        <v>0</v>
      </c>
      <c r="T11" s="10">
        <f t="shared" si="14"/>
        <v>0</v>
      </c>
      <c r="U11" s="115">
        <f t="shared" si="15"/>
        <v>0</v>
      </c>
      <c r="V11" s="116">
        <v>0</v>
      </c>
      <c r="W11" s="117">
        <v>0</v>
      </c>
      <c r="X11" s="116">
        <v>0</v>
      </c>
      <c r="Y11" s="118">
        <v>0</v>
      </c>
      <c r="Z11" s="10">
        <f t="shared" si="16"/>
        <v>0</v>
      </c>
      <c r="AA11" s="115">
        <f t="shared" si="17"/>
        <v>0</v>
      </c>
      <c r="AB11" s="116">
        <v>0</v>
      </c>
      <c r="AC11" s="117">
        <v>0</v>
      </c>
      <c r="AD11" s="116">
        <v>0</v>
      </c>
      <c r="AE11" s="118">
        <v>0</v>
      </c>
      <c r="AF11" s="251">
        <v>0</v>
      </c>
      <c r="AG11" s="251">
        <v>3</v>
      </c>
      <c r="AH11" s="7"/>
      <c r="AI11" s="119"/>
      <c r="AJ11" s="120"/>
      <c r="AK11" s="121"/>
      <c r="AL11" s="122"/>
      <c r="AM11" s="123"/>
    </row>
    <row r="12" spans="1:39" ht="21" customHeight="1" x14ac:dyDescent="0.15">
      <c r="A12" s="22" t="s">
        <v>93</v>
      </c>
      <c r="B12" s="10">
        <f t="shared" si="1"/>
        <v>3</v>
      </c>
      <c r="C12" s="115">
        <f t="shared" si="2"/>
        <v>3</v>
      </c>
      <c r="D12" s="116">
        <f t="shared" si="3"/>
        <v>3</v>
      </c>
      <c r="E12" s="117">
        <f t="shared" si="4"/>
        <v>3</v>
      </c>
      <c r="F12" s="116">
        <f t="shared" si="5"/>
        <v>0</v>
      </c>
      <c r="G12" s="118">
        <f t="shared" si="6"/>
        <v>0</v>
      </c>
      <c r="H12" s="10">
        <f t="shared" si="7"/>
        <v>1</v>
      </c>
      <c r="I12" s="115">
        <f t="shared" si="8"/>
        <v>1</v>
      </c>
      <c r="J12" s="116">
        <v>1</v>
      </c>
      <c r="K12" s="117">
        <v>1</v>
      </c>
      <c r="L12" s="116">
        <v>0</v>
      </c>
      <c r="M12" s="118">
        <v>0</v>
      </c>
      <c r="N12" s="10">
        <f t="shared" si="9"/>
        <v>2</v>
      </c>
      <c r="O12" s="115">
        <f t="shared" si="10"/>
        <v>2</v>
      </c>
      <c r="P12" s="116">
        <f t="shared" si="11"/>
        <v>1</v>
      </c>
      <c r="Q12" s="117">
        <f t="shared" si="12"/>
        <v>1</v>
      </c>
      <c r="R12" s="116">
        <f t="shared" si="18"/>
        <v>1</v>
      </c>
      <c r="S12" s="118">
        <f t="shared" si="13"/>
        <v>1</v>
      </c>
      <c r="T12" s="10">
        <f t="shared" si="14"/>
        <v>2</v>
      </c>
      <c r="U12" s="115">
        <f t="shared" si="15"/>
        <v>2</v>
      </c>
      <c r="V12" s="116">
        <v>1</v>
      </c>
      <c r="W12" s="117">
        <v>1</v>
      </c>
      <c r="X12" s="116">
        <v>1</v>
      </c>
      <c r="Y12" s="118">
        <v>1</v>
      </c>
      <c r="Z12" s="10">
        <f t="shared" si="16"/>
        <v>0</v>
      </c>
      <c r="AA12" s="115">
        <f t="shared" si="17"/>
        <v>0</v>
      </c>
      <c r="AB12" s="116">
        <v>0</v>
      </c>
      <c r="AC12" s="117">
        <v>0</v>
      </c>
      <c r="AD12" s="116">
        <v>0</v>
      </c>
      <c r="AE12" s="118">
        <v>0</v>
      </c>
      <c r="AF12" s="251">
        <v>0</v>
      </c>
      <c r="AG12" s="251">
        <v>0</v>
      </c>
      <c r="AH12" s="7"/>
      <c r="AI12" s="119"/>
      <c r="AJ12" s="120"/>
      <c r="AK12" s="121"/>
      <c r="AL12" s="122"/>
      <c r="AM12" s="123"/>
    </row>
    <row r="13" spans="1:39" ht="21" customHeight="1" x14ac:dyDescent="0.15">
      <c r="A13" s="22" t="s">
        <v>94</v>
      </c>
      <c r="B13" s="10">
        <f t="shared" si="1"/>
        <v>0</v>
      </c>
      <c r="C13" s="115">
        <f t="shared" si="2"/>
        <v>0</v>
      </c>
      <c r="D13" s="116">
        <f t="shared" si="3"/>
        <v>0</v>
      </c>
      <c r="E13" s="117">
        <f t="shared" si="4"/>
        <v>0</v>
      </c>
      <c r="F13" s="116">
        <f t="shared" si="5"/>
        <v>0</v>
      </c>
      <c r="G13" s="118">
        <f t="shared" si="6"/>
        <v>0</v>
      </c>
      <c r="H13" s="10">
        <f t="shared" si="7"/>
        <v>0</v>
      </c>
      <c r="I13" s="115">
        <f t="shared" si="8"/>
        <v>0</v>
      </c>
      <c r="J13" s="116">
        <v>0</v>
      </c>
      <c r="K13" s="117">
        <v>0</v>
      </c>
      <c r="L13" s="116">
        <v>0</v>
      </c>
      <c r="M13" s="118">
        <v>0</v>
      </c>
      <c r="N13" s="10">
        <f t="shared" si="9"/>
        <v>0</v>
      </c>
      <c r="O13" s="115">
        <f t="shared" si="10"/>
        <v>0</v>
      </c>
      <c r="P13" s="116">
        <f t="shared" si="11"/>
        <v>0</v>
      </c>
      <c r="Q13" s="117">
        <f t="shared" si="12"/>
        <v>0</v>
      </c>
      <c r="R13" s="116">
        <f t="shared" si="18"/>
        <v>0</v>
      </c>
      <c r="S13" s="118">
        <f t="shared" si="13"/>
        <v>0</v>
      </c>
      <c r="T13" s="10">
        <f t="shared" si="14"/>
        <v>0</v>
      </c>
      <c r="U13" s="115">
        <f t="shared" si="15"/>
        <v>0</v>
      </c>
      <c r="V13" s="116">
        <v>0</v>
      </c>
      <c r="W13" s="117">
        <v>0</v>
      </c>
      <c r="X13" s="116">
        <v>0</v>
      </c>
      <c r="Y13" s="118">
        <v>0</v>
      </c>
      <c r="Z13" s="10">
        <f t="shared" si="16"/>
        <v>0</v>
      </c>
      <c r="AA13" s="115">
        <f t="shared" si="17"/>
        <v>0</v>
      </c>
      <c r="AB13" s="116">
        <v>0</v>
      </c>
      <c r="AC13" s="117">
        <v>0</v>
      </c>
      <c r="AD13" s="116">
        <v>0</v>
      </c>
      <c r="AE13" s="118">
        <v>0</v>
      </c>
      <c r="AF13" s="251">
        <v>0</v>
      </c>
      <c r="AG13" s="251">
        <v>3</v>
      </c>
      <c r="AH13" s="7"/>
      <c r="AI13" s="119"/>
      <c r="AJ13" s="120"/>
      <c r="AK13" s="121"/>
      <c r="AL13" s="122"/>
      <c r="AM13" s="123"/>
    </row>
    <row r="14" spans="1:39" ht="21" customHeight="1" x14ac:dyDescent="0.15">
      <c r="A14" s="22" t="s">
        <v>95</v>
      </c>
      <c r="B14" s="10">
        <f t="shared" si="1"/>
        <v>0</v>
      </c>
      <c r="C14" s="115">
        <f t="shared" si="2"/>
        <v>0</v>
      </c>
      <c r="D14" s="116">
        <f t="shared" si="3"/>
        <v>0</v>
      </c>
      <c r="E14" s="117">
        <f t="shared" si="4"/>
        <v>0</v>
      </c>
      <c r="F14" s="116">
        <f t="shared" si="5"/>
        <v>0</v>
      </c>
      <c r="G14" s="118">
        <f t="shared" si="6"/>
        <v>0</v>
      </c>
      <c r="H14" s="10">
        <f t="shared" si="7"/>
        <v>0</v>
      </c>
      <c r="I14" s="115">
        <f t="shared" si="8"/>
        <v>0</v>
      </c>
      <c r="J14" s="116">
        <v>0</v>
      </c>
      <c r="K14" s="117">
        <v>0</v>
      </c>
      <c r="L14" s="116">
        <v>0</v>
      </c>
      <c r="M14" s="118">
        <v>0</v>
      </c>
      <c r="N14" s="10">
        <f t="shared" si="9"/>
        <v>0</v>
      </c>
      <c r="O14" s="115">
        <f t="shared" si="10"/>
        <v>0</v>
      </c>
      <c r="P14" s="116">
        <f t="shared" si="11"/>
        <v>0</v>
      </c>
      <c r="Q14" s="117">
        <f t="shared" si="12"/>
        <v>0</v>
      </c>
      <c r="R14" s="116">
        <f t="shared" si="18"/>
        <v>0</v>
      </c>
      <c r="S14" s="118">
        <f t="shared" si="13"/>
        <v>0</v>
      </c>
      <c r="T14" s="10">
        <f t="shared" si="14"/>
        <v>0</v>
      </c>
      <c r="U14" s="115">
        <f t="shared" si="15"/>
        <v>0</v>
      </c>
      <c r="V14" s="116">
        <v>0</v>
      </c>
      <c r="W14" s="117">
        <v>0</v>
      </c>
      <c r="X14" s="116">
        <v>0</v>
      </c>
      <c r="Y14" s="118">
        <v>0</v>
      </c>
      <c r="Z14" s="10">
        <f t="shared" si="16"/>
        <v>0</v>
      </c>
      <c r="AA14" s="115">
        <f t="shared" si="17"/>
        <v>0</v>
      </c>
      <c r="AB14" s="116">
        <v>0</v>
      </c>
      <c r="AC14" s="117">
        <v>0</v>
      </c>
      <c r="AD14" s="116">
        <v>0</v>
      </c>
      <c r="AE14" s="118">
        <v>0</v>
      </c>
      <c r="AF14" s="251">
        <v>0</v>
      </c>
      <c r="AG14" s="251">
        <v>3</v>
      </c>
      <c r="AH14" s="7"/>
      <c r="AI14" s="119"/>
      <c r="AJ14" s="120"/>
      <c r="AK14" s="121"/>
      <c r="AL14" s="122"/>
      <c r="AM14" s="123"/>
    </row>
    <row r="15" spans="1:39" ht="21" customHeight="1" x14ac:dyDescent="0.15">
      <c r="A15" s="22" t="s">
        <v>17</v>
      </c>
      <c r="B15" s="10">
        <f t="shared" si="1"/>
        <v>0</v>
      </c>
      <c r="C15" s="115">
        <f t="shared" si="2"/>
        <v>0</v>
      </c>
      <c r="D15" s="116">
        <f t="shared" si="3"/>
        <v>0</v>
      </c>
      <c r="E15" s="117">
        <f t="shared" si="4"/>
        <v>0</v>
      </c>
      <c r="F15" s="116">
        <f t="shared" si="5"/>
        <v>0</v>
      </c>
      <c r="G15" s="118">
        <f t="shared" si="6"/>
        <v>0</v>
      </c>
      <c r="H15" s="10">
        <f t="shared" si="7"/>
        <v>0</v>
      </c>
      <c r="I15" s="115">
        <f t="shared" si="8"/>
        <v>0</v>
      </c>
      <c r="J15" s="116">
        <v>0</v>
      </c>
      <c r="K15" s="117">
        <v>0</v>
      </c>
      <c r="L15" s="116">
        <v>0</v>
      </c>
      <c r="M15" s="118">
        <v>0</v>
      </c>
      <c r="N15" s="10">
        <f t="shared" si="9"/>
        <v>0</v>
      </c>
      <c r="O15" s="115">
        <f t="shared" si="10"/>
        <v>0</v>
      </c>
      <c r="P15" s="116">
        <f t="shared" si="11"/>
        <v>0</v>
      </c>
      <c r="Q15" s="117">
        <f t="shared" si="12"/>
        <v>0</v>
      </c>
      <c r="R15" s="116">
        <f t="shared" si="18"/>
        <v>0</v>
      </c>
      <c r="S15" s="118">
        <f t="shared" si="13"/>
        <v>0</v>
      </c>
      <c r="T15" s="10">
        <f t="shared" si="14"/>
        <v>0</v>
      </c>
      <c r="U15" s="115">
        <f t="shared" si="15"/>
        <v>0</v>
      </c>
      <c r="V15" s="116">
        <v>0</v>
      </c>
      <c r="W15" s="117">
        <v>0</v>
      </c>
      <c r="X15" s="116">
        <v>0</v>
      </c>
      <c r="Y15" s="118">
        <v>0</v>
      </c>
      <c r="Z15" s="10">
        <f t="shared" si="16"/>
        <v>0</v>
      </c>
      <c r="AA15" s="115">
        <f t="shared" si="17"/>
        <v>0</v>
      </c>
      <c r="AB15" s="116">
        <v>0</v>
      </c>
      <c r="AC15" s="117">
        <v>0</v>
      </c>
      <c r="AD15" s="116">
        <v>0</v>
      </c>
      <c r="AE15" s="118">
        <v>0</v>
      </c>
      <c r="AF15" s="251">
        <v>0</v>
      </c>
      <c r="AG15" s="251">
        <v>3</v>
      </c>
      <c r="AH15" s="7"/>
      <c r="AI15" s="119"/>
      <c r="AJ15" s="120"/>
      <c r="AK15" s="121"/>
      <c r="AL15" s="122"/>
      <c r="AM15" s="123"/>
    </row>
    <row r="16" spans="1:39" ht="21" customHeight="1" x14ac:dyDescent="0.15">
      <c r="A16" s="22" t="s">
        <v>96</v>
      </c>
      <c r="B16" s="10">
        <f t="shared" si="1"/>
        <v>0</v>
      </c>
      <c r="C16" s="115">
        <f t="shared" si="2"/>
        <v>0</v>
      </c>
      <c r="D16" s="116">
        <f t="shared" si="3"/>
        <v>0</v>
      </c>
      <c r="E16" s="117">
        <f t="shared" si="4"/>
        <v>0</v>
      </c>
      <c r="F16" s="116">
        <f t="shared" si="5"/>
        <v>0</v>
      </c>
      <c r="G16" s="118">
        <f t="shared" si="6"/>
        <v>0</v>
      </c>
      <c r="H16" s="10">
        <f t="shared" si="7"/>
        <v>0</v>
      </c>
      <c r="I16" s="115">
        <f t="shared" si="8"/>
        <v>0</v>
      </c>
      <c r="J16" s="116">
        <v>0</v>
      </c>
      <c r="K16" s="117">
        <v>0</v>
      </c>
      <c r="L16" s="116">
        <v>0</v>
      </c>
      <c r="M16" s="118">
        <v>0</v>
      </c>
      <c r="N16" s="10">
        <f t="shared" si="9"/>
        <v>0</v>
      </c>
      <c r="O16" s="115">
        <f t="shared" si="10"/>
        <v>0</v>
      </c>
      <c r="P16" s="116">
        <f t="shared" si="11"/>
        <v>0</v>
      </c>
      <c r="Q16" s="117">
        <f t="shared" si="12"/>
        <v>0</v>
      </c>
      <c r="R16" s="116">
        <f t="shared" si="18"/>
        <v>0</v>
      </c>
      <c r="S16" s="118">
        <f t="shared" si="13"/>
        <v>0</v>
      </c>
      <c r="T16" s="10">
        <f t="shared" si="14"/>
        <v>0</v>
      </c>
      <c r="U16" s="115">
        <f t="shared" si="15"/>
        <v>0</v>
      </c>
      <c r="V16" s="116">
        <v>0</v>
      </c>
      <c r="W16" s="117">
        <v>0</v>
      </c>
      <c r="X16" s="116">
        <v>0</v>
      </c>
      <c r="Y16" s="118">
        <v>0</v>
      </c>
      <c r="Z16" s="10">
        <f t="shared" si="16"/>
        <v>0</v>
      </c>
      <c r="AA16" s="115">
        <f t="shared" si="17"/>
        <v>0</v>
      </c>
      <c r="AB16" s="116">
        <v>0</v>
      </c>
      <c r="AC16" s="117">
        <v>0</v>
      </c>
      <c r="AD16" s="116">
        <v>0</v>
      </c>
      <c r="AE16" s="118">
        <v>0</v>
      </c>
      <c r="AF16" s="251">
        <v>0</v>
      </c>
      <c r="AG16" s="251">
        <v>3</v>
      </c>
      <c r="AH16" s="7"/>
      <c r="AI16" s="119"/>
      <c r="AJ16" s="120"/>
      <c r="AK16" s="121"/>
      <c r="AL16" s="122"/>
      <c r="AM16" s="123"/>
    </row>
    <row r="17" spans="1:39" ht="21" customHeight="1" x14ac:dyDescent="0.15">
      <c r="A17" s="22" t="s">
        <v>97</v>
      </c>
      <c r="B17" s="10">
        <f t="shared" si="1"/>
        <v>0</v>
      </c>
      <c r="C17" s="115">
        <f t="shared" si="2"/>
        <v>0</v>
      </c>
      <c r="D17" s="116">
        <f t="shared" si="3"/>
        <v>0</v>
      </c>
      <c r="E17" s="117">
        <f t="shared" si="4"/>
        <v>0</v>
      </c>
      <c r="F17" s="116">
        <f t="shared" si="5"/>
        <v>0</v>
      </c>
      <c r="G17" s="118">
        <f t="shared" si="6"/>
        <v>0</v>
      </c>
      <c r="H17" s="10">
        <f t="shared" si="7"/>
        <v>0</v>
      </c>
      <c r="I17" s="115">
        <f t="shared" si="8"/>
        <v>0</v>
      </c>
      <c r="J17" s="116">
        <v>0</v>
      </c>
      <c r="K17" s="117">
        <v>0</v>
      </c>
      <c r="L17" s="116">
        <v>0</v>
      </c>
      <c r="M17" s="118">
        <v>0</v>
      </c>
      <c r="N17" s="10">
        <f t="shared" si="9"/>
        <v>0</v>
      </c>
      <c r="O17" s="115">
        <f t="shared" si="10"/>
        <v>0</v>
      </c>
      <c r="P17" s="116">
        <f t="shared" si="11"/>
        <v>0</v>
      </c>
      <c r="Q17" s="117">
        <f t="shared" si="12"/>
        <v>0</v>
      </c>
      <c r="R17" s="116">
        <f t="shared" si="18"/>
        <v>0</v>
      </c>
      <c r="S17" s="118">
        <f t="shared" si="13"/>
        <v>0</v>
      </c>
      <c r="T17" s="10">
        <f t="shared" si="14"/>
        <v>0</v>
      </c>
      <c r="U17" s="115">
        <f t="shared" si="15"/>
        <v>0</v>
      </c>
      <c r="V17" s="116">
        <v>0</v>
      </c>
      <c r="W17" s="117">
        <v>0</v>
      </c>
      <c r="X17" s="116">
        <v>0</v>
      </c>
      <c r="Y17" s="118">
        <v>0</v>
      </c>
      <c r="Z17" s="10">
        <f t="shared" si="16"/>
        <v>0</v>
      </c>
      <c r="AA17" s="115">
        <f t="shared" si="17"/>
        <v>0</v>
      </c>
      <c r="AB17" s="116">
        <v>0</v>
      </c>
      <c r="AC17" s="117">
        <v>0</v>
      </c>
      <c r="AD17" s="116">
        <v>0</v>
      </c>
      <c r="AE17" s="118">
        <v>0</v>
      </c>
      <c r="AF17" s="251">
        <v>0</v>
      </c>
      <c r="AG17" s="251">
        <v>3</v>
      </c>
      <c r="AH17" s="7"/>
      <c r="AI17" s="119"/>
      <c r="AJ17" s="120"/>
      <c r="AK17" s="121"/>
      <c r="AL17" s="122"/>
      <c r="AM17" s="123"/>
    </row>
    <row r="18" spans="1:39" ht="21" customHeight="1" x14ac:dyDescent="0.15">
      <c r="A18" s="22" t="s">
        <v>18</v>
      </c>
      <c r="B18" s="10">
        <f t="shared" si="1"/>
        <v>0</v>
      </c>
      <c r="C18" s="115">
        <f t="shared" si="2"/>
        <v>0</v>
      </c>
      <c r="D18" s="116">
        <f t="shared" si="3"/>
        <v>0</v>
      </c>
      <c r="E18" s="117">
        <f t="shared" si="4"/>
        <v>0</v>
      </c>
      <c r="F18" s="116">
        <f t="shared" si="5"/>
        <v>0</v>
      </c>
      <c r="G18" s="118">
        <f t="shared" si="6"/>
        <v>0</v>
      </c>
      <c r="H18" s="10">
        <f t="shared" si="7"/>
        <v>0</v>
      </c>
      <c r="I18" s="115">
        <f t="shared" si="8"/>
        <v>0</v>
      </c>
      <c r="J18" s="116">
        <v>0</v>
      </c>
      <c r="K18" s="117">
        <v>0</v>
      </c>
      <c r="L18" s="116">
        <v>0</v>
      </c>
      <c r="M18" s="118">
        <v>0</v>
      </c>
      <c r="N18" s="10">
        <f t="shared" si="9"/>
        <v>0</v>
      </c>
      <c r="O18" s="115">
        <f t="shared" si="10"/>
        <v>0</v>
      </c>
      <c r="P18" s="116">
        <f t="shared" si="11"/>
        <v>0</v>
      </c>
      <c r="Q18" s="117">
        <f t="shared" si="12"/>
        <v>0</v>
      </c>
      <c r="R18" s="116">
        <f t="shared" si="18"/>
        <v>0</v>
      </c>
      <c r="S18" s="118">
        <f t="shared" si="13"/>
        <v>0</v>
      </c>
      <c r="T18" s="10">
        <f t="shared" si="14"/>
        <v>0</v>
      </c>
      <c r="U18" s="115">
        <f t="shared" si="15"/>
        <v>0</v>
      </c>
      <c r="V18" s="116">
        <v>0</v>
      </c>
      <c r="W18" s="117">
        <v>0</v>
      </c>
      <c r="X18" s="116">
        <v>0</v>
      </c>
      <c r="Y18" s="118">
        <v>0</v>
      </c>
      <c r="Z18" s="10">
        <f t="shared" si="16"/>
        <v>0</v>
      </c>
      <c r="AA18" s="115">
        <f t="shared" si="17"/>
        <v>0</v>
      </c>
      <c r="AB18" s="116">
        <v>0</v>
      </c>
      <c r="AC18" s="117">
        <v>0</v>
      </c>
      <c r="AD18" s="116">
        <v>0</v>
      </c>
      <c r="AE18" s="118">
        <v>0</v>
      </c>
      <c r="AF18" s="251">
        <v>0</v>
      </c>
      <c r="AG18" s="251">
        <v>3</v>
      </c>
      <c r="AH18" s="7"/>
      <c r="AI18" s="119"/>
      <c r="AJ18" s="120"/>
      <c r="AK18" s="121"/>
      <c r="AL18" s="122"/>
      <c r="AM18" s="123"/>
    </row>
    <row r="19" spans="1:39" ht="21" customHeight="1" x14ac:dyDescent="0.15">
      <c r="A19" s="22" t="s">
        <v>98</v>
      </c>
      <c r="B19" s="10">
        <f t="shared" si="1"/>
        <v>0</v>
      </c>
      <c r="C19" s="115">
        <f t="shared" si="2"/>
        <v>0</v>
      </c>
      <c r="D19" s="116">
        <f t="shared" si="3"/>
        <v>0</v>
      </c>
      <c r="E19" s="117">
        <f t="shared" si="4"/>
        <v>0</v>
      </c>
      <c r="F19" s="116">
        <f t="shared" si="5"/>
        <v>0</v>
      </c>
      <c r="G19" s="118">
        <f t="shared" si="6"/>
        <v>0</v>
      </c>
      <c r="H19" s="10">
        <f t="shared" si="7"/>
        <v>0</v>
      </c>
      <c r="I19" s="115">
        <f t="shared" si="8"/>
        <v>0</v>
      </c>
      <c r="J19" s="116">
        <v>0</v>
      </c>
      <c r="K19" s="117">
        <v>0</v>
      </c>
      <c r="L19" s="116">
        <v>0</v>
      </c>
      <c r="M19" s="118">
        <v>0</v>
      </c>
      <c r="N19" s="10">
        <f t="shared" si="9"/>
        <v>0</v>
      </c>
      <c r="O19" s="115">
        <f t="shared" si="10"/>
        <v>0</v>
      </c>
      <c r="P19" s="116">
        <f t="shared" si="11"/>
        <v>0</v>
      </c>
      <c r="Q19" s="117">
        <f t="shared" si="12"/>
        <v>0</v>
      </c>
      <c r="R19" s="116">
        <f t="shared" si="18"/>
        <v>0</v>
      </c>
      <c r="S19" s="118">
        <f t="shared" si="13"/>
        <v>0</v>
      </c>
      <c r="T19" s="10">
        <f t="shared" si="14"/>
        <v>0</v>
      </c>
      <c r="U19" s="115">
        <f t="shared" si="15"/>
        <v>0</v>
      </c>
      <c r="V19" s="116">
        <v>0</v>
      </c>
      <c r="W19" s="117">
        <v>0</v>
      </c>
      <c r="X19" s="116">
        <v>0</v>
      </c>
      <c r="Y19" s="118">
        <v>0</v>
      </c>
      <c r="Z19" s="10">
        <f t="shared" si="16"/>
        <v>0</v>
      </c>
      <c r="AA19" s="115">
        <f t="shared" si="17"/>
        <v>0</v>
      </c>
      <c r="AB19" s="116">
        <v>0</v>
      </c>
      <c r="AC19" s="117">
        <v>0</v>
      </c>
      <c r="AD19" s="116">
        <v>0</v>
      </c>
      <c r="AE19" s="118">
        <v>0</v>
      </c>
      <c r="AF19" s="251">
        <v>0</v>
      </c>
      <c r="AG19" s="251">
        <v>3</v>
      </c>
      <c r="AH19" s="7"/>
      <c r="AI19" s="119"/>
      <c r="AJ19" s="120"/>
      <c r="AK19" s="121"/>
      <c r="AL19" s="122"/>
      <c r="AM19" s="123"/>
    </row>
    <row r="20" spans="1:39" ht="21" customHeight="1" x14ac:dyDescent="0.15">
      <c r="A20" s="22" t="s">
        <v>99</v>
      </c>
      <c r="B20" s="10">
        <f t="shared" si="1"/>
        <v>0</v>
      </c>
      <c r="C20" s="115">
        <f t="shared" si="2"/>
        <v>0</v>
      </c>
      <c r="D20" s="116">
        <f t="shared" si="3"/>
        <v>0</v>
      </c>
      <c r="E20" s="117">
        <f t="shared" si="4"/>
        <v>0</v>
      </c>
      <c r="F20" s="116">
        <f t="shared" si="5"/>
        <v>0</v>
      </c>
      <c r="G20" s="118">
        <f t="shared" si="6"/>
        <v>0</v>
      </c>
      <c r="H20" s="10">
        <f t="shared" si="7"/>
        <v>0</v>
      </c>
      <c r="I20" s="115">
        <f t="shared" si="8"/>
        <v>0</v>
      </c>
      <c r="J20" s="116">
        <v>0</v>
      </c>
      <c r="K20" s="117">
        <v>0</v>
      </c>
      <c r="L20" s="116">
        <v>0</v>
      </c>
      <c r="M20" s="118">
        <v>0</v>
      </c>
      <c r="N20" s="10">
        <f t="shared" si="9"/>
        <v>0</v>
      </c>
      <c r="O20" s="115">
        <f t="shared" si="10"/>
        <v>0</v>
      </c>
      <c r="P20" s="116">
        <f t="shared" si="11"/>
        <v>0</v>
      </c>
      <c r="Q20" s="117">
        <f t="shared" si="12"/>
        <v>0</v>
      </c>
      <c r="R20" s="116">
        <f t="shared" si="18"/>
        <v>0</v>
      </c>
      <c r="S20" s="118">
        <f t="shared" si="13"/>
        <v>0</v>
      </c>
      <c r="T20" s="10">
        <f t="shared" si="14"/>
        <v>0</v>
      </c>
      <c r="U20" s="115">
        <f t="shared" si="15"/>
        <v>0</v>
      </c>
      <c r="V20" s="116">
        <v>0</v>
      </c>
      <c r="W20" s="117">
        <v>0</v>
      </c>
      <c r="X20" s="116">
        <v>0</v>
      </c>
      <c r="Y20" s="118">
        <v>0</v>
      </c>
      <c r="Z20" s="10">
        <f t="shared" si="16"/>
        <v>0</v>
      </c>
      <c r="AA20" s="115">
        <f t="shared" si="17"/>
        <v>0</v>
      </c>
      <c r="AB20" s="116">
        <v>0</v>
      </c>
      <c r="AC20" s="117">
        <v>0</v>
      </c>
      <c r="AD20" s="116">
        <v>0</v>
      </c>
      <c r="AE20" s="118">
        <v>0</v>
      </c>
      <c r="AF20" s="251">
        <v>0</v>
      </c>
      <c r="AG20" s="251">
        <v>3</v>
      </c>
      <c r="AH20" s="7"/>
      <c r="AI20" s="119"/>
      <c r="AJ20" s="120"/>
      <c r="AK20" s="121"/>
      <c r="AL20" s="122"/>
      <c r="AM20" s="123"/>
    </row>
    <row r="21" spans="1:39" ht="21" customHeight="1" x14ac:dyDescent="0.15">
      <c r="A21" s="22" t="s">
        <v>100</v>
      </c>
      <c r="B21" s="10">
        <f t="shared" si="1"/>
        <v>0</v>
      </c>
      <c r="C21" s="115">
        <f t="shared" si="2"/>
        <v>0</v>
      </c>
      <c r="D21" s="116">
        <f t="shared" si="3"/>
        <v>0</v>
      </c>
      <c r="E21" s="117">
        <f t="shared" si="4"/>
        <v>0</v>
      </c>
      <c r="F21" s="116">
        <f t="shared" si="5"/>
        <v>0</v>
      </c>
      <c r="G21" s="118">
        <f t="shared" si="6"/>
        <v>0</v>
      </c>
      <c r="H21" s="10">
        <f t="shared" si="7"/>
        <v>0</v>
      </c>
      <c r="I21" s="115">
        <f t="shared" si="8"/>
        <v>0</v>
      </c>
      <c r="J21" s="116">
        <v>0</v>
      </c>
      <c r="K21" s="117">
        <v>0</v>
      </c>
      <c r="L21" s="116">
        <v>0</v>
      </c>
      <c r="M21" s="118">
        <v>0</v>
      </c>
      <c r="N21" s="10">
        <f t="shared" si="9"/>
        <v>0</v>
      </c>
      <c r="O21" s="115">
        <f t="shared" si="10"/>
        <v>0</v>
      </c>
      <c r="P21" s="116">
        <f t="shared" si="11"/>
        <v>0</v>
      </c>
      <c r="Q21" s="117">
        <f t="shared" si="12"/>
        <v>0</v>
      </c>
      <c r="R21" s="116">
        <f t="shared" si="18"/>
        <v>0</v>
      </c>
      <c r="S21" s="118">
        <f t="shared" si="13"/>
        <v>0</v>
      </c>
      <c r="T21" s="10">
        <f t="shared" si="14"/>
        <v>0</v>
      </c>
      <c r="U21" s="115">
        <f t="shared" si="15"/>
        <v>0</v>
      </c>
      <c r="V21" s="116">
        <v>0</v>
      </c>
      <c r="W21" s="117">
        <v>0</v>
      </c>
      <c r="X21" s="116">
        <v>0</v>
      </c>
      <c r="Y21" s="118">
        <v>0</v>
      </c>
      <c r="Z21" s="10">
        <f t="shared" si="16"/>
        <v>0</v>
      </c>
      <c r="AA21" s="115">
        <f t="shared" si="17"/>
        <v>0</v>
      </c>
      <c r="AB21" s="116">
        <v>0</v>
      </c>
      <c r="AC21" s="117">
        <v>0</v>
      </c>
      <c r="AD21" s="116">
        <v>0</v>
      </c>
      <c r="AE21" s="118">
        <v>0</v>
      </c>
      <c r="AF21" s="251">
        <v>0</v>
      </c>
      <c r="AG21" s="251">
        <v>3</v>
      </c>
      <c r="AH21" s="7"/>
      <c r="AI21" s="119"/>
      <c r="AJ21" s="120"/>
      <c r="AK21" s="121"/>
      <c r="AL21" s="122"/>
      <c r="AM21" s="123"/>
    </row>
    <row r="22" spans="1:39" ht="21" customHeight="1" x14ac:dyDescent="0.15">
      <c r="A22" s="22" t="s">
        <v>101</v>
      </c>
      <c r="B22" s="10">
        <f t="shared" si="1"/>
        <v>0</v>
      </c>
      <c r="C22" s="115">
        <f t="shared" si="2"/>
        <v>0</v>
      </c>
      <c r="D22" s="116">
        <f t="shared" si="3"/>
        <v>0</v>
      </c>
      <c r="E22" s="117">
        <f t="shared" si="4"/>
        <v>0</v>
      </c>
      <c r="F22" s="116">
        <f t="shared" si="5"/>
        <v>0</v>
      </c>
      <c r="G22" s="118">
        <f t="shared" si="6"/>
        <v>0</v>
      </c>
      <c r="H22" s="10">
        <f t="shared" si="7"/>
        <v>0</v>
      </c>
      <c r="I22" s="115">
        <f t="shared" si="8"/>
        <v>0</v>
      </c>
      <c r="J22" s="116">
        <v>0</v>
      </c>
      <c r="K22" s="117">
        <v>0</v>
      </c>
      <c r="L22" s="116">
        <v>0</v>
      </c>
      <c r="M22" s="118">
        <v>0</v>
      </c>
      <c r="N22" s="10">
        <f t="shared" si="9"/>
        <v>0</v>
      </c>
      <c r="O22" s="115">
        <f t="shared" si="10"/>
        <v>0</v>
      </c>
      <c r="P22" s="116">
        <f t="shared" si="11"/>
        <v>0</v>
      </c>
      <c r="Q22" s="117">
        <f t="shared" si="12"/>
        <v>0</v>
      </c>
      <c r="R22" s="116">
        <f t="shared" si="18"/>
        <v>0</v>
      </c>
      <c r="S22" s="118">
        <f t="shared" si="13"/>
        <v>0</v>
      </c>
      <c r="T22" s="10">
        <f t="shared" si="14"/>
        <v>0</v>
      </c>
      <c r="U22" s="115">
        <f t="shared" si="15"/>
        <v>0</v>
      </c>
      <c r="V22" s="116">
        <v>0</v>
      </c>
      <c r="W22" s="117">
        <v>0</v>
      </c>
      <c r="X22" s="116">
        <v>0</v>
      </c>
      <c r="Y22" s="118">
        <v>0</v>
      </c>
      <c r="Z22" s="10">
        <f t="shared" si="16"/>
        <v>0</v>
      </c>
      <c r="AA22" s="115">
        <f t="shared" si="17"/>
        <v>0</v>
      </c>
      <c r="AB22" s="116">
        <v>0</v>
      </c>
      <c r="AC22" s="117">
        <v>0</v>
      </c>
      <c r="AD22" s="116">
        <v>0</v>
      </c>
      <c r="AE22" s="118">
        <v>0</v>
      </c>
      <c r="AF22" s="251">
        <v>0</v>
      </c>
      <c r="AG22" s="251">
        <v>3</v>
      </c>
      <c r="AH22" s="7"/>
      <c r="AI22" s="119"/>
      <c r="AJ22" s="120"/>
      <c r="AK22" s="121"/>
      <c r="AL22" s="122"/>
      <c r="AM22" s="123"/>
    </row>
    <row r="23" spans="1:39" ht="21" customHeight="1" x14ac:dyDescent="0.15">
      <c r="A23" s="22" t="s">
        <v>102</v>
      </c>
      <c r="B23" s="10">
        <f t="shared" si="1"/>
        <v>0</v>
      </c>
      <c r="C23" s="115">
        <f t="shared" si="2"/>
        <v>0</v>
      </c>
      <c r="D23" s="116">
        <f t="shared" si="3"/>
        <v>0</v>
      </c>
      <c r="E23" s="117">
        <f t="shared" si="4"/>
        <v>0</v>
      </c>
      <c r="F23" s="116">
        <f t="shared" si="5"/>
        <v>0</v>
      </c>
      <c r="G23" s="118">
        <f t="shared" si="6"/>
        <v>0</v>
      </c>
      <c r="H23" s="10">
        <f t="shared" si="7"/>
        <v>0</v>
      </c>
      <c r="I23" s="115">
        <f t="shared" si="8"/>
        <v>0</v>
      </c>
      <c r="J23" s="116">
        <v>0</v>
      </c>
      <c r="K23" s="117">
        <v>0</v>
      </c>
      <c r="L23" s="116">
        <v>0</v>
      </c>
      <c r="M23" s="118">
        <v>0</v>
      </c>
      <c r="N23" s="10">
        <f t="shared" si="9"/>
        <v>0</v>
      </c>
      <c r="O23" s="115">
        <f t="shared" si="10"/>
        <v>0</v>
      </c>
      <c r="P23" s="116">
        <f t="shared" si="11"/>
        <v>0</v>
      </c>
      <c r="Q23" s="117">
        <f t="shared" si="12"/>
        <v>0</v>
      </c>
      <c r="R23" s="116">
        <f t="shared" si="18"/>
        <v>0</v>
      </c>
      <c r="S23" s="118">
        <f t="shared" si="13"/>
        <v>0</v>
      </c>
      <c r="T23" s="10">
        <f t="shared" si="14"/>
        <v>0</v>
      </c>
      <c r="U23" s="115">
        <f t="shared" si="15"/>
        <v>0</v>
      </c>
      <c r="V23" s="116">
        <v>0</v>
      </c>
      <c r="W23" s="117">
        <v>0</v>
      </c>
      <c r="X23" s="116">
        <v>0</v>
      </c>
      <c r="Y23" s="118">
        <v>0</v>
      </c>
      <c r="Z23" s="10">
        <f t="shared" si="16"/>
        <v>0</v>
      </c>
      <c r="AA23" s="115">
        <f t="shared" si="17"/>
        <v>0</v>
      </c>
      <c r="AB23" s="116">
        <v>0</v>
      </c>
      <c r="AC23" s="117">
        <v>0</v>
      </c>
      <c r="AD23" s="116">
        <v>0</v>
      </c>
      <c r="AE23" s="118">
        <v>0</v>
      </c>
      <c r="AF23" s="251">
        <v>0</v>
      </c>
      <c r="AG23" s="251">
        <v>3</v>
      </c>
      <c r="AH23" s="7"/>
      <c r="AI23" s="119"/>
      <c r="AJ23" s="120"/>
      <c r="AK23" s="121"/>
      <c r="AL23" s="122"/>
      <c r="AM23" s="123"/>
    </row>
    <row r="24" spans="1:39" ht="21" customHeight="1" x14ac:dyDescent="0.15">
      <c r="A24" s="22" t="s">
        <v>103</v>
      </c>
      <c r="B24" s="10">
        <f t="shared" si="1"/>
        <v>0</v>
      </c>
      <c r="C24" s="115">
        <f t="shared" si="2"/>
        <v>0</v>
      </c>
      <c r="D24" s="116">
        <f t="shared" si="3"/>
        <v>0</v>
      </c>
      <c r="E24" s="117">
        <f t="shared" si="4"/>
        <v>0</v>
      </c>
      <c r="F24" s="116">
        <f t="shared" si="5"/>
        <v>0</v>
      </c>
      <c r="G24" s="118">
        <f t="shared" si="6"/>
        <v>0</v>
      </c>
      <c r="H24" s="10">
        <f t="shared" si="7"/>
        <v>0</v>
      </c>
      <c r="I24" s="115">
        <f t="shared" si="8"/>
        <v>0</v>
      </c>
      <c r="J24" s="116">
        <v>0</v>
      </c>
      <c r="K24" s="117">
        <v>0</v>
      </c>
      <c r="L24" s="116">
        <v>0</v>
      </c>
      <c r="M24" s="118">
        <v>0</v>
      </c>
      <c r="N24" s="10">
        <f t="shared" si="9"/>
        <v>0</v>
      </c>
      <c r="O24" s="115">
        <f t="shared" si="10"/>
        <v>0</v>
      </c>
      <c r="P24" s="116">
        <f t="shared" si="11"/>
        <v>0</v>
      </c>
      <c r="Q24" s="117">
        <f t="shared" si="12"/>
        <v>0</v>
      </c>
      <c r="R24" s="116">
        <f t="shared" si="18"/>
        <v>0</v>
      </c>
      <c r="S24" s="118">
        <f t="shared" si="13"/>
        <v>0</v>
      </c>
      <c r="T24" s="10">
        <f t="shared" si="14"/>
        <v>0</v>
      </c>
      <c r="U24" s="115">
        <f t="shared" si="15"/>
        <v>0</v>
      </c>
      <c r="V24" s="116">
        <v>0</v>
      </c>
      <c r="W24" s="117">
        <v>0</v>
      </c>
      <c r="X24" s="116">
        <v>0</v>
      </c>
      <c r="Y24" s="118">
        <v>0</v>
      </c>
      <c r="Z24" s="10">
        <f t="shared" si="16"/>
        <v>0</v>
      </c>
      <c r="AA24" s="115">
        <f t="shared" si="17"/>
        <v>0</v>
      </c>
      <c r="AB24" s="116">
        <v>0</v>
      </c>
      <c r="AC24" s="117">
        <v>0</v>
      </c>
      <c r="AD24" s="116">
        <v>0</v>
      </c>
      <c r="AE24" s="118">
        <v>0</v>
      </c>
      <c r="AF24" s="251">
        <v>0</v>
      </c>
      <c r="AG24" s="251">
        <v>3</v>
      </c>
      <c r="AH24" s="7"/>
      <c r="AI24" s="119"/>
      <c r="AJ24" s="120"/>
      <c r="AK24" s="121"/>
      <c r="AL24" s="122"/>
      <c r="AM24" s="123"/>
    </row>
    <row r="25" spans="1:39" ht="21" customHeight="1" x14ac:dyDescent="0.15">
      <c r="A25" s="22" t="s">
        <v>104</v>
      </c>
      <c r="B25" s="10">
        <f t="shared" si="1"/>
        <v>0</v>
      </c>
      <c r="C25" s="115">
        <f t="shared" si="2"/>
        <v>0</v>
      </c>
      <c r="D25" s="116">
        <f t="shared" si="3"/>
        <v>0</v>
      </c>
      <c r="E25" s="117">
        <f t="shared" si="4"/>
        <v>0</v>
      </c>
      <c r="F25" s="116">
        <f t="shared" si="5"/>
        <v>0</v>
      </c>
      <c r="G25" s="118">
        <f t="shared" si="6"/>
        <v>0</v>
      </c>
      <c r="H25" s="10">
        <f t="shared" si="7"/>
        <v>0</v>
      </c>
      <c r="I25" s="115">
        <f t="shared" si="8"/>
        <v>0</v>
      </c>
      <c r="J25" s="116">
        <v>0</v>
      </c>
      <c r="K25" s="117">
        <v>0</v>
      </c>
      <c r="L25" s="116">
        <v>0</v>
      </c>
      <c r="M25" s="118">
        <v>0</v>
      </c>
      <c r="N25" s="10">
        <f t="shared" si="9"/>
        <v>0</v>
      </c>
      <c r="O25" s="115">
        <f t="shared" si="10"/>
        <v>0</v>
      </c>
      <c r="P25" s="116">
        <f t="shared" si="11"/>
        <v>0</v>
      </c>
      <c r="Q25" s="117">
        <f t="shared" si="12"/>
        <v>0</v>
      </c>
      <c r="R25" s="116">
        <f t="shared" si="18"/>
        <v>0</v>
      </c>
      <c r="S25" s="118">
        <f t="shared" si="13"/>
        <v>0</v>
      </c>
      <c r="T25" s="10">
        <f t="shared" si="14"/>
        <v>0</v>
      </c>
      <c r="U25" s="115">
        <f t="shared" si="15"/>
        <v>0</v>
      </c>
      <c r="V25" s="116">
        <v>0</v>
      </c>
      <c r="W25" s="117">
        <v>0</v>
      </c>
      <c r="X25" s="116">
        <v>0</v>
      </c>
      <c r="Y25" s="118">
        <v>0</v>
      </c>
      <c r="Z25" s="10">
        <f t="shared" si="16"/>
        <v>0</v>
      </c>
      <c r="AA25" s="115">
        <f t="shared" si="17"/>
        <v>0</v>
      </c>
      <c r="AB25" s="116">
        <v>0</v>
      </c>
      <c r="AC25" s="117">
        <v>0</v>
      </c>
      <c r="AD25" s="116">
        <v>0</v>
      </c>
      <c r="AE25" s="118">
        <v>0</v>
      </c>
      <c r="AF25" s="251">
        <v>0</v>
      </c>
      <c r="AG25" s="251">
        <v>3</v>
      </c>
      <c r="AH25" s="7"/>
      <c r="AI25" s="119"/>
      <c r="AJ25" s="120"/>
      <c r="AK25" s="121"/>
      <c r="AL25" s="122"/>
      <c r="AM25" s="123"/>
    </row>
    <row r="26" spans="1:39" ht="21" customHeight="1" x14ac:dyDescent="0.15">
      <c r="A26" s="6" t="s">
        <v>203</v>
      </c>
      <c r="B26" s="10">
        <f t="shared" si="1"/>
        <v>0</v>
      </c>
      <c r="C26" s="115">
        <f t="shared" si="2"/>
        <v>0</v>
      </c>
      <c r="D26" s="116">
        <f t="shared" si="3"/>
        <v>0</v>
      </c>
      <c r="E26" s="117">
        <f t="shared" si="4"/>
        <v>0</v>
      </c>
      <c r="F26" s="116">
        <f t="shared" si="5"/>
        <v>0</v>
      </c>
      <c r="G26" s="118">
        <f t="shared" si="6"/>
        <v>0</v>
      </c>
      <c r="H26" s="10">
        <f t="shared" si="7"/>
        <v>0</v>
      </c>
      <c r="I26" s="115">
        <f t="shared" si="8"/>
        <v>0</v>
      </c>
      <c r="J26" s="116">
        <v>0</v>
      </c>
      <c r="K26" s="117">
        <v>0</v>
      </c>
      <c r="L26" s="116">
        <v>0</v>
      </c>
      <c r="M26" s="118">
        <v>0</v>
      </c>
      <c r="N26" s="10">
        <f t="shared" si="9"/>
        <v>0</v>
      </c>
      <c r="O26" s="115">
        <f t="shared" si="10"/>
        <v>0</v>
      </c>
      <c r="P26" s="116">
        <f t="shared" si="11"/>
        <v>0</v>
      </c>
      <c r="Q26" s="117">
        <f t="shared" si="12"/>
        <v>0</v>
      </c>
      <c r="R26" s="116">
        <f t="shared" si="18"/>
        <v>0</v>
      </c>
      <c r="S26" s="118">
        <f t="shared" si="13"/>
        <v>0</v>
      </c>
      <c r="T26" s="10">
        <f t="shared" si="14"/>
        <v>0</v>
      </c>
      <c r="U26" s="115">
        <f t="shared" si="15"/>
        <v>0</v>
      </c>
      <c r="V26" s="116">
        <v>0</v>
      </c>
      <c r="W26" s="117">
        <v>0</v>
      </c>
      <c r="X26" s="116">
        <v>0</v>
      </c>
      <c r="Y26" s="118">
        <v>0</v>
      </c>
      <c r="Z26" s="10">
        <f t="shared" si="16"/>
        <v>0</v>
      </c>
      <c r="AA26" s="115">
        <f t="shared" si="17"/>
        <v>0</v>
      </c>
      <c r="AB26" s="116">
        <v>0</v>
      </c>
      <c r="AC26" s="117">
        <v>0</v>
      </c>
      <c r="AD26" s="116">
        <v>0</v>
      </c>
      <c r="AE26" s="118">
        <v>0</v>
      </c>
      <c r="AF26" s="251">
        <v>0</v>
      </c>
      <c r="AG26" s="251">
        <v>8</v>
      </c>
      <c r="AH26" s="7"/>
      <c r="AI26" s="119"/>
      <c r="AJ26" s="120"/>
      <c r="AK26" s="121"/>
      <c r="AL26" s="122"/>
      <c r="AM26" s="123"/>
    </row>
    <row r="27" spans="1:39" ht="21" customHeight="1" x14ac:dyDescent="0.15">
      <c r="A27" s="6" t="s">
        <v>204</v>
      </c>
      <c r="B27" s="10">
        <f>H27+N27</f>
        <v>0</v>
      </c>
      <c r="C27" s="115">
        <f>I27+O27</f>
        <v>0</v>
      </c>
      <c r="D27" s="116">
        <f>J27+T27</f>
        <v>0</v>
      </c>
      <c r="E27" s="117">
        <f>K27+U27</f>
        <v>0</v>
      </c>
      <c r="F27" s="116">
        <f>L27+Z27</f>
        <v>0</v>
      </c>
      <c r="G27" s="118">
        <f>M27+AA27</f>
        <v>0</v>
      </c>
      <c r="H27" s="10">
        <f>J27+L27</f>
        <v>0</v>
      </c>
      <c r="I27" s="115">
        <f>K27+M27</f>
        <v>0</v>
      </c>
      <c r="J27" s="116">
        <v>0</v>
      </c>
      <c r="K27" s="117">
        <v>0</v>
      </c>
      <c r="L27" s="116">
        <v>0</v>
      </c>
      <c r="M27" s="118">
        <v>0</v>
      </c>
      <c r="N27" s="10">
        <f t="shared" ref="N27:S27" si="19">T27+Z27</f>
        <v>0</v>
      </c>
      <c r="O27" s="115">
        <f t="shared" si="19"/>
        <v>0</v>
      </c>
      <c r="P27" s="116">
        <f t="shared" si="19"/>
        <v>0</v>
      </c>
      <c r="Q27" s="117">
        <f t="shared" si="19"/>
        <v>0</v>
      </c>
      <c r="R27" s="116">
        <f t="shared" si="19"/>
        <v>0</v>
      </c>
      <c r="S27" s="118">
        <f t="shared" si="19"/>
        <v>0</v>
      </c>
      <c r="T27" s="10">
        <f>V27+X27</f>
        <v>0</v>
      </c>
      <c r="U27" s="115">
        <f>W27+Y27</f>
        <v>0</v>
      </c>
      <c r="V27" s="116">
        <v>0</v>
      </c>
      <c r="W27" s="117">
        <v>0</v>
      </c>
      <c r="X27" s="116">
        <v>0</v>
      </c>
      <c r="Y27" s="118">
        <v>0</v>
      </c>
      <c r="Z27" s="10">
        <f>AB27+AD27</f>
        <v>0</v>
      </c>
      <c r="AA27" s="115">
        <f>AC27+AE27</f>
        <v>0</v>
      </c>
      <c r="AB27" s="116">
        <v>0</v>
      </c>
      <c r="AC27" s="117">
        <v>0</v>
      </c>
      <c r="AD27" s="116">
        <v>0</v>
      </c>
      <c r="AE27" s="118">
        <v>0</v>
      </c>
      <c r="AF27" s="251">
        <v>0</v>
      </c>
      <c r="AG27" s="251">
        <v>5</v>
      </c>
      <c r="AH27" s="7"/>
      <c r="AI27" s="119"/>
      <c r="AJ27" s="120"/>
      <c r="AK27" s="121"/>
      <c r="AL27" s="122"/>
      <c r="AM27" s="123"/>
    </row>
    <row r="28" spans="1:39" ht="21" customHeight="1" x14ac:dyDescent="0.15">
      <c r="A28" s="6" t="s">
        <v>139</v>
      </c>
      <c r="B28" s="10">
        <f t="shared" si="1"/>
        <v>4</v>
      </c>
      <c r="C28" s="115">
        <f t="shared" si="2"/>
        <v>4</v>
      </c>
      <c r="D28" s="116">
        <f t="shared" si="3"/>
        <v>4</v>
      </c>
      <c r="E28" s="117">
        <f t="shared" si="4"/>
        <v>4</v>
      </c>
      <c r="F28" s="116">
        <f t="shared" si="5"/>
        <v>0</v>
      </c>
      <c r="G28" s="118">
        <f t="shared" si="6"/>
        <v>0</v>
      </c>
      <c r="H28" s="10">
        <f t="shared" si="7"/>
        <v>1</v>
      </c>
      <c r="I28" s="115">
        <f t="shared" si="8"/>
        <v>1</v>
      </c>
      <c r="J28" s="116">
        <v>1</v>
      </c>
      <c r="K28" s="117">
        <v>1</v>
      </c>
      <c r="L28" s="116">
        <v>0</v>
      </c>
      <c r="M28" s="118">
        <v>0</v>
      </c>
      <c r="N28" s="10">
        <f t="shared" si="9"/>
        <v>3</v>
      </c>
      <c r="O28" s="115">
        <f t="shared" si="10"/>
        <v>3</v>
      </c>
      <c r="P28" s="116">
        <f t="shared" si="11"/>
        <v>3</v>
      </c>
      <c r="Q28" s="117">
        <f t="shared" si="12"/>
        <v>3</v>
      </c>
      <c r="R28" s="116">
        <f t="shared" si="18"/>
        <v>0</v>
      </c>
      <c r="S28" s="118">
        <f t="shared" si="13"/>
        <v>0</v>
      </c>
      <c r="T28" s="10">
        <f t="shared" si="14"/>
        <v>3</v>
      </c>
      <c r="U28" s="115">
        <f t="shared" si="15"/>
        <v>3</v>
      </c>
      <c r="V28" s="116">
        <v>3</v>
      </c>
      <c r="W28" s="117">
        <v>3</v>
      </c>
      <c r="X28" s="116">
        <v>0</v>
      </c>
      <c r="Y28" s="118">
        <v>0</v>
      </c>
      <c r="Z28" s="10">
        <f t="shared" si="16"/>
        <v>0</v>
      </c>
      <c r="AA28" s="115">
        <f t="shared" si="17"/>
        <v>0</v>
      </c>
      <c r="AB28" s="116">
        <v>0</v>
      </c>
      <c r="AC28" s="117">
        <v>0</v>
      </c>
      <c r="AD28" s="116">
        <v>0</v>
      </c>
      <c r="AE28" s="118">
        <v>0</v>
      </c>
      <c r="AF28" s="251">
        <v>0</v>
      </c>
      <c r="AG28" s="251">
        <v>0</v>
      </c>
      <c r="AH28" s="7"/>
      <c r="AI28" s="119"/>
      <c r="AJ28" s="120"/>
      <c r="AK28" s="121"/>
      <c r="AL28" s="122"/>
      <c r="AM28" s="123"/>
    </row>
    <row r="29" spans="1:39" ht="21" customHeight="1" x14ac:dyDescent="0.15">
      <c r="A29" s="6" t="s">
        <v>140</v>
      </c>
      <c r="B29" s="10">
        <f t="shared" si="1"/>
        <v>3</v>
      </c>
      <c r="C29" s="115">
        <f t="shared" si="2"/>
        <v>3</v>
      </c>
      <c r="D29" s="116">
        <f t="shared" si="3"/>
        <v>3</v>
      </c>
      <c r="E29" s="117">
        <f t="shared" si="4"/>
        <v>3</v>
      </c>
      <c r="F29" s="116">
        <f t="shared" si="5"/>
        <v>0</v>
      </c>
      <c r="G29" s="118">
        <f t="shared" si="6"/>
        <v>0</v>
      </c>
      <c r="H29" s="10">
        <f t="shared" si="7"/>
        <v>1</v>
      </c>
      <c r="I29" s="115">
        <f t="shared" si="8"/>
        <v>1</v>
      </c>
      <c r="J29" s="116">
        <v>1</v>
      </c>
      <c r="K29" s="117">
        <v>1</v>
      </c>
      <c r="L29" s="116">
        <v>0</v>
      </c>
      <c r="M29" s="118">
        <v>0</v>
      </c>
      <c r="N29" s="10">
        <f t="shared" si="9"/>
        <v>2</v>
      </c>
      <c r="O29" s="115">
        <f t="shared" si="10"/>
        <v>2</v>
      </c>
      <c r="P29" s="116">
        <f t="shared" si="11"/>
        <v>2</v>
      </c>
      <c r="Q29" s="117">
        <f t="shared" si="12"/>
        <v>2</v>
      </c>
      <c r="R29" s="116">
        <f t="shared" si="18"/>
        <v>0</v>
      </c>
      <c r="S29" s="118">
        <f t="shared" si="13"/>
        <v>0</v>
      </c>
      <c r="T29" s="10">
        <f t="shared" si="14"/>
        <v>2</v>
      </c>
      <c r="U29" s="115">
        <f t="shared" si="15"/>
        <v>2</v>
      </c>
      <c r="V29" s="116">
        <v>2</v>
      </c>
      <c r="W29" s="117">
        <v>2</v>
      </c>
      <c r="X29" s="116">
        <v>0</v>
      </c>
      <c r="Y29" s="118">
        <v>0</v>
      </c>
      <c r="Z29" s="10">
        <f t="shared" si="16"/>
        <v>0</v>
      </c>
      <c r="AA29" s="115">
        <f t="shared" si="17"/>
        <v>0</v>
      </c>
      <c r="AB29" s="116">
        <v>0</v>
      </c>
      <c r="AC29" s="117">
        <v>0</v>
      </c>
      <c r="AD29" s="116">
        <v>0</v>
      </c>
      <c r="AE29" s="118">
        <v>0</v>
      </c>
      <c r="AF29" s="251">
        <v>0</v>
      </c>
      <c r="AG29" s="251">
        <v>0</v>
      </c>
      <c r="AH29" s="7"/>
      <c r="AI29" s="119"/>
      <c r="AJ29" s="120"/>
      <c r="AK29" s="121"/>
      <c r="AL29" s="122"/>
      <c r="AM29" s="123"/>
    </row>
    <row r="30" spans="1:39" ht="21" customHeight="1" x14ac:dyDescent="0.15">
      <c r="A30" s="6" t="s">
        <v>141</v>
      </c>
      <c r="B30" s="10">
        <f t="shared" si="1"/>
        <v>6</v>
      </c>
      <c r="C30" s="115">
        <f t="shared" si="2"/>
        <v>6</v>
      </c>
      <c r="D30" s="116">
        <f t="shared" si="3"/>
        <v>6</v>
      </c>
      <c r="E30" s="117">
        <f t="shared" si="4"/>
        <v>6</v>
      </c>
      <c r="F30" s="116">
        <f t="shared" si="5"/>
        <v>0</v>
      </c>
      <c r="G30" s="118">
        <f t="shared" si="6"/>
        <v>0</v>
      </c>
      <c r="H30" s="10">
        <f t="shared" si="7"/>
        <v>1</v>
      </c>
      <c r="I30" s="115">
        <f t="shared" si="8"/>
        <v>1</v>
      </c>
      <c r="J30" s="116">
        <v>1</v>
      </c>
      <c r="K30" s="117">
        <v>1</v>
      </c>
      <c r="L30" s="116">
        <v>0</v>
      </c>
      <c r="M30" s="118">
        <v>0</v>
      </c>
      <c r="N30" s="10">
        <f t="shared" si="9"/>
        <v>5</v>
      </c>
      <c r="O30" s="115">
        <f t="shared" si="10"/>
        <v>5</v>
      </c>
      <c r="P30" s="116">
        <f t="shared" si="11"/>
        <v>4</v>
      </c>
      <c r="Q30" s="117">
        <f t="shared" si="12"/>
        <v>4</v>
      </c>
      <c r="R30" s="116">
        <f t="shared" si="18"/>
        <v>1</v>
      </c>
      <c r="S30" s="118">
        <f t="shared" si="13"/>
        <v>1</v>
      </c>
      <c r="T30" s="10">
        <f t="shared" si="14"/>
        <v>5</v>
      </c>
      <c r="U30" s="115">
        <f t="shared" si="15"/>
        <v>5</v>
      </c>
      <c r="V30" s="116">
        <v>4</v>
      </c>
      <c r="W30" s="117">
        <v>4</v>
      </c>
      <c r="X30" s="116">
        <v>1</v>
      </c>
      <c r="Y30" s="118">
        <v>1</v>
      </c>
      <c r="Z30" s="10">
        <f t="shared" si="16"/>
        <v>0</v>
      </c>
      <c r="AA30" s="115">
        <f t="shared" si="17"/>
        <v>0</v>
      </c>
      <c r="AB30" s="116">
        <v>0</v>
      </c>
      <c r="AC30" s="117">
        <v>0</v>
      </c>
      <c r="AD30" s="116">
        <v>0</v>
      </c>
      <c r="AE30" s="118">
        <v>0</v>
      </c>
      <c r="AF30" s="251">
        <v>0</v>
      </c>
      <c r="AG30" s="251">
        <v>0</v>
      </c>
      <c r="AH30" s="7"/>
      <c r="AI30" s="119"/>
      <c r="AJ30" s="120"/>
      <c r="AK30" s="121"/>
      <c r="AL30" s="122"/>
      <c r="AM30" s="123"/>
    </row>
    <row r="31" spans="1:39" ht="21" customHeight="1" x14ac:dyDescent="0.15">
      <c r="A31" s="6" t="s">
        <v>148</v>
      </c>
      <c r="B31" s="10">
        <f t="shared" si="1"/>
        <v>0</v>
      </c>
      <c r="C31" s="115">
        <f t="shared" si="2"/>
        <v>0</v>
      </c>
      <c r="D31" s="116">
        <f t="shared" si="3"/>
        <v>0</v>
      </c>
      <c r="E31" s="117">
        <f t="shared" si="4"/>
        <v>0</v>
      </c>
      <c r="F31" s="116">
        <f t="shared" si="5"/>
        <v>0</v>
      </c>
      <c r="G31" s="118">
        <f t="shared" si="6"/>
        <v>0</v>
      </c>
      <c r="H31" s="10">
        <f t="shared" si="7"/>
        <v>0</v>
      </c>
      <c r="I31" s="115">
        <f t="shared" si="8"/>
        <v>0</v>
      </c>
      <c r="J31" s="116">
        <v>0</v>
      </c>
      <c r="K31" s="117">
        <v>0</v>
      </c>
      <c r="L31" s="116">
        <v>0</v>
      </c>
      <c r="M31" s="118">
        <v>0</v>
      </c>
      <c r="N31" s="10">
        <f t="shared" si="9"/>
        <v>0</v>
      </c>
      <c r="O31" s="115">
        <f t="shared" si="10"/>
        <v>0</v>
      </c>
      <c r="P31" s="116">
        <f t="shared" si="11"/>
        <v>0</v>
      </c>
      <c r="Q31" s="117">
        <f t="shared" si="12"/>
        <v>0</v>
      </c>
      <c r="R31" s="116">
        <f t="shared" si="18"/>
        <v>0</v>
      </c>
      <c r="S31" s="118">
        <f t="shared" si="13"/>
        <v>0</v>
      </c>
      <c r="T31" s="10">
        <f t="shared" si="14"/>
        <v>0</v>
      </c>
      <c r="U31" s="115">
        <f t="shared" si="15"/>
        <v>0</v>
      </c>
      <c r="V31" s="116">
        <v>0</v>
      </c>
      <c r="W31" s="117">
        <v>0</v>
      </c>
      <c r="X31" s="116">
        <v>0</v>
      </c>
      <c r="Y31" s="118">
        <v>0</v>
      </c>
      <c r="Z31" s="10">
        <f t="shared" si="16"/>
        <v>0</v>
      </c>
      <c r="AA31" s="115">
        <f t="shared" si="17"/>
        <v>0</v>
      </c>
      <c r="AB31" s="116">
        <v>0</v>
      </c>
      <c r="AC31" s="117">
        <v>0</v>
      </c>
      <c r="AD31" s="116">
        <v>0</v>
      </c>
      <c r="AE31" s="118">
        <v>0</v>
      </c>
      <c r="AF31" s="251">
        <v>0</v>
      </c>
      <c r="AG31" s="251">
        <v>3</v>
      </c>
      <c r="AH31" s="7"/>
      <c r="AI31" s="119"/>
      <c r="AJ31" s="120"/>
      <c r="AK31" s="121"/>
      <c r="AL31" s="122"/>
      <c r="AM31" s="123"/>
    </row>
    <row r="32" spans="1:39" ht="21" customHeight="1" x14ac:dyDescent="0.15">
      <c r="A32" s="6" t="s">
        <v>142</v>
      </c>
      <c r="B32" s="10">
        <f t="shared" si="1"/>
        <v>5</v>
      </c>
      <c r="C32" s="115">
        <f t="shared" si="2"/>
        <v>4</v>
      </c>
      <c r="D32" s="116">
        <f t="shared" si="3"/>
        <v>5</v>
      </c>
      <c r="E32" s="117">
        <f t="shared" si="4"/>
        <v>4</v>
      </c>
      <c r="F32" s="116">
        <f t="shared" si="5"/>
        <v>0</v>
      </c>
      <c r="G32" s="118">
        <f t="shared" si="6"/>
        <v>0</v>
      </c>
      <c r="H32" s="10">
        <f t="shared" si="7"/>
        <v>1</v>
      </c>
      <c r="I32" s="115">
        <f t="shared" si="8"/>
        <v>0</v>
      </c>
      <c r="J32" s="116">
        <v>1</v>
      </c>
      <c r="K32" s="117">
        <v>0</v>
      </c>
      <c r="L32" s="116">
        <v>0</v>
      </c>
      <c r="M32" s="118">
        <v>0</v>
      </c>
      <c r="N32" s="10">
        <f t="shared" si="9"/>
        <v>4</v>
      </c>
      <c r="O32" s="115">
        <f t="shared" si="10"/>
        <v>4</v>
      </c>
      <c r="P32" s="116">
        <f t="shared" si="11"/>
        <v>4</v>
      </c>
      <c r="Q32" s="117">
        <f t="shared" si="12"/>
        <v>4</v>
      </c>
      <c r="R32" s="116">
        <f t="shared" si="18"/>
        <v>0</v>
      </c>
      <c r="S32" s="118">
        <f t="shared" si="13"/>
        <v>0</v>
      </c>
      <c r="T32" s="10">
        <f t="shared" si="14"/>
        <v>4</v>
      </c>
      <c r="U32" s="115">
        <f t="shared" si="15"/>
        <v>4</v>
      </c>
      <c r="V32" s="116">
        <v>4</v>
      </c>
      <c r="W32" s="117">
        <v>4</v>
      </c>
      <c r="X32" s="116">
        <v>0</v>
      </c>
      <c r="Y32" s="118">
        <v>0</v>
      </c>
      <c r="Z32" s="10">
        <f t="shared" si="16"/>
        <v>0</v>
      </c>
      <c r="AA32" s="115">
        <f t="shared" si="17"/>
        <v>0</v>
      </c>
      <c r="AB32" s="116">
        <v>0</v>
      </c>
      <c r="AC32" s="117">
        <v>0</v>
      </c>
      <c r="AD32" s="116">
        <v>0</v>
      </c>
      <c r="AE32" s="118">
        <v>0</v>
      </c>
      <c r="AF32" s="251">
        <v>0</v>
      </c>
      <c r="AG32" s="251">
        <v>0</v>
      </c>
      <c r="AH32" s="7"/>
      <c r="AI32" s="119"/>
      <c r="AJ32" s="120"/>
      <c r="AK32" s="121"/>
      <c r="AL32" s="122"/>
      <c r="AM32" s="123"/>
    </row>
    <row r="33" spans="1:39" ht="21" customHeight="1" x14ac:dyDescent="0.15">
      <c r="A33" s="6" t="s">
        <v>143</v>
      </c>
      <c r="B33" s="10">
        <f t="shared" si="1"/>
        <v>2</v>
      </c>
      <c r="C33" s="115">
        <f t="shared" si="2"/>
        <v>2</v>
      </c>
      <c r="D33" s="116">
        <f t="shared" si="3"/>
        <v>2</v>
      </c>
      <c r="E33" s="117">
        <f t="shared" si="4"/>
        <v>2</v>
      </c>
      <c r="F33" s="116">
        <f t="shared" si="5"/>
        <v>0</v>
      </c>
      <c r="G33" s="118">
        <f t="shared" si="6"/>
        <v>0</v>
      </c>
      <c r="H33" s="10">
        <f t="shared" si="7"/>
        <v>0</v>
      </c>
      <c r="I33" s="115">
        <f t="shared" si="8"/>
        <v>0</v>
      </c>
      <c r="J33" s="116">
        <v>0</v>
      </c>
      <c r="K33" s="117">
        <v>0</v>
      </c>
      <c r="L33" s="116">
        <v>0</v>
      </c>
      <c r="M33" s="118">
        <v>0</v>
      </c>
      <c r="N33" s="10">
        <f t="shared" si="9"/>
        <v>2</v>
      </c>
      <c r="O33" s="115">
        <f t="shared" si="10"/>
        <v>2</v>
      </c>
      <c r="P33" s="116">
        <f t="shared" si="11"/>
        <v>1</v>
      </c>
      <c r="Q33" s="117">
        <f t="shared" si="12"/>
        <v>1</v>
      </c>
      <c r="R33" s="116">
        <f t="shared" si="18"/>
        <v>1</v>
      </c>
      <c r="S33" s="118">
        <f t="shared" si="13"/>
        <v>1</v>
      </c>
      <c r="T33" s="10">
        <f t="shared" si="14"/>
        <v>2</v>
      </c>
      <c r="U33" s="115">
        <f t="shared" si="15"/>
        <v>2</v>
      </c>
      <c r="V33" s="116">
        <v>1</v>
      </c>
      <c r="W33" s="117">
        <v>1</v>
      </c>
      <c r="X33" s="116">
        <v>1</v>
      </c>
      <c r="Y33" s="118">
        <v>1</v>
      </c>
      <c r="Z33" s="10">
        <f t="shared" si="16"/>
        <v>0</v>
      </c>
      <c r="AA33" s="115">
        <f t="shared" si="17"/>
        <v>0</v>
      </c>
      <c r="AB33" s="116">
        <v>0</v>
      </c>
      <c r="AC33" s="117">
        <v>0</v>
      </c>
      <c r="AD33" s="116">
        <v>0</v>
      </c>
      <c r="AE33" s="118">
        <v>0</v>
      </c>
      <c r="AF33" s="251">
        <v>0</v>
      </c>
      <c r="AG33" s="251">
        <v>0</v>
      </c>
      <c r="AH33" s="7"/>
      <c r="AI33" s="119"/>
      <c r="AJ33" s="120"/>
      <c r="AK33" s="121"/>
      <c r="AL33" s="122"/>
      <c r="AM33" s="123"/>
    </row>
    <row r="34" spans="1:39" ht="21" customHeight="1" x14ac:dyDescent="0.15">
      <c r="A34" s="6" t="s">
        <v>144</v>
      </c>
      <c r="B34" s="10">
        <f t="shared" si="1"/>
        <v>2</v>
      </c>
      <c r="C34" s="115">
        <f t="shared" si="2"/>
        <v>2</v>
      </c>
      <c r="D34" s="116">
        <f t="shared" si="3"/>
        <v>2</v>
      </c>
      <c r="E34" s="117">
        <f t="shared" si="4"/>
        <v>2</v>
      </c>
      <c r="F34" s="116">
        <f t="shared" si="5"/>
        <v>0</v>
      </c>
      <c r="G34" s="118">
        <f t="shared" si="6"/>
        <v>0</v>
      </c>
      <c r="H34" s="10">
        <f t="shared" si="7"/>
        <v>0</v>
      </c>
      <c r="I34" s="115">
        <f t="shared" si="8"/>
        <v>0</v>
      </c>
      <c r="J34" s="116">
        <v>0</v>
      </c>
      <c r="K34" s="117">
        <v>0</v>
      </c>
      <c r="L34" s="116">
        <v>0</v>
      </c>
      <c r="M34" s="118">
        <v>0</v>
      </c>
      <c r="N34" s="10">
        <f t="shared" si="9"/>
        <v>2</v>
      </c>
      <c r="O34" s="115">
        <f t="shared" si="10"/>
        <v>2</v>
      </c>
      <c r="P34" s="116">
        <f t="shared" si="11"/>
        <v>1</v>
      </c>
      <c r="Q34" s="117">
        <f t="shared" si="12"/>
        <v>1</v>
      </c>
      <c r="R34" s="116">
        <f t="shared" si="18"/>
        <v>1</v>
      </c>
      <c r="S34" s="118">
        <f t="shared" si="13"/>
        <v>1</v>
      </c>
      <c r="T34" s="10">
        <f t="shared" si="14"/>
        <v>2</v>
      </c>
      <c r="U34" s="115">
        <f t="shared" si="15"/>
        <v>2</v>
      </c>
      <c r="V34" s="116">
        <v>1</v>
      </c>
      <c r="W34" s="117">
        <v>1</v>
      </c>
      <c r="X34" s="116">
        <v>1</v>
      </c>
      <c r="Y34" s="118">
        <v>1</v>
      </c>
      <c r="Z34" s="10">
        <f t="shared" si="16"/>
        <v>0</v>
      </c>
      <c r="AA34" s="115">
        <f t="shared" si="17"/>
        <v>0</v>
      </c>
      <c r="AB34" s="116">
        <v>0</v>
      </c>
      <c r="AC34" s="117">
        <v>0</v>
      </c>
      <c r="AD34" s="116">
        <v>0</v>
      </c>
      <c r="AE34" s="118">
        <v>0</v>
      </c>
      <c r="AF34" s="251">
        <v>0</v>
      </c>
      <c r="AG34" s="251">
        <v>0</v>
      </c>
      <c r="AH34" s="7"/>
      <c r="AI34" s="119"/>
      <c r="AJ34" s="120"/>
      <c r="AK34" s="121"/>
      <c r="AL34" s="122"/>
      <c r="AM34" s="123"/>
    </row>
    <row r="35" spans="1:39" ht="21" customHeight="1" x14ac:dyDescent="0.15">
      <c r="A35" s="8" t="s">
        <v>150</v>
      </c>
      <c r="B35" s="73">
        <f t="shared" ref="B35:AG35" si="20">SUM(B10:B34)</f>
        <v>55</v>
      </c>
      <c r="C35" s="124">
        <f t="shared" si="20"/>
        <v>47</v>
      </c>
      <c r="D35" s="125">
        <f t="shared" si="20"/>
        <v>55</v>
      </c>
      <c r="E35" s="126">
        <f t="shared" si="20"/>
        <v>47</v>
      </c>
      <c r="F35" s="125">
        <f t="shared" si="20"/>
        <v>0</v>
      </c>
      <c r="G35" s="127">
        <f t="shared" si="20"/>
        <v>0</v>
      </c>
      <c r="H35" s="73">
        <f t="shared" si="20"/>
        <v>23</v>
      </c>
      <c r="I35" s="124">
        <f t="shared" si="20"/>
        <v>18</v>
      </c>
      <c r="J35" s="125">
        <f t="shared" si="20"/>
        <v>23</v>
      </c>
      <c r="K35" s="126">
        <f t="shared" si="20"/>
        <v>18</v>
      </c>
      <c r="L35" s="125">
        <f t="shared" si="20"/>
        <v>0</v>
      </c>
      <c r="M35" s="127">
        <f t="shared" si="20"/>
        <v>0</v>
      </c>
      <c r="N35" s="73">
        <f t="shared" si="20"/>
        <v>32</v>
      </c>
      <c r="O35" s="124">
        <f t="shared" si="20"/>
        <v>29</v>
      </c>
      <c r="P35" s="125">
        <f t="shared" si="20"/>
        <v>28</v>
      </c>
      <c r="Q35" s="126">
        <f t="shared" si="20"/>
        <v>25</v>
      </c>
      <c r="R35" s="125">
        <f t="shared" si="20"/>
        <v>4</v>
      </c>
      <c r="S35" s="127">
        <f t="shared" si="20"/>
        <v>4</v>
      </c>
      <c r="T35" s="73">
        <f t="shared" si="20"/>
        <v>32</v>
      </c>
      <c r="U35" s="124">
        <f t="shared" si="20"/>
        <v>29</v>
      </c>
      <c r="V35" s="125">
        <f t="shared" si="20"/>
        <v>28</v>
      </c>
      <c r="W35" s="126">
        <f t="shared" si="20"/>
        <v>25</v>
      </c>
      <c r="X35" s="125">
        <f t="shared" si="20"/>
        <v>4</v>
      </c>
      <c r="Y35" s="127">
        <f t="shared" si="20"/>
        <v>4</v>
      </c>
      <c r="Z35" s="73">
        <f t="shared" si="20"/>
        <v>0</v>
      </c>
      <c r="AA35" s="124">
        <f t="shared" si="20"/>
        <v>0</v>
      </c>
      <c r="AB35" s="125">
        <f t="shared" si="20"/>
        <v>0</v>
      </c>
      <c r="AC35" s="126">
        <f t="shared" si="20"/>
        <v>0</v>
      </c>
      <c r="AD35" s="125">
        <f t="shared" si="20"/>
        <v>0</v>
      </c>
      <c r="AE35" s="127">
        <f t="shared" si="20"/>
        <v>0</v>
      </c>
      <c r="AF35" s="249">
        <f t="shared" si="20"/>
        <v>0</v>
      </c>
      <c r="AG35" s="249">
        <f t="shared" si="20"/>
        <v>96</v>
      </c>
      <c r="AH35" s="128">
        <f>集計表1!B33/B35</f>
        <v>7602.5818181818186</v>
      </c>
      <c r="AI35" s="129">
        <f>集計表2!C33/集計表1!B33</f>
        <v>2.4218949543456527</v>
      </c>
      <c r="AJ35" s="130">
        <f>集計表2!F33/集計表1!B33</f>
        <v>0.10061892849797437</v>
      </c>
      <c r="AK35" s="131">
        <f>集計表2!I33/集計表1!B33</f>
        <v>4.3934237651324191</v>
      </c>
      <c r="AL35" s="132">
        <f>集計表2!G33/集計表1!B33</f>
        <v>0.25049863443519188</v>
      </c>
      <c r="AM35" s="133">
        <f>集計表2!I33/集計表2!G33</f>
        <v>17.538713434659741</v>
      </c>
    </row>
    <row r="36" spans="1:39" ht="21" customHeight="1" x14ac:dyDescent="0.15">
      <c r="A36" s="6" t="s">
        <v>19</v>
      </c>
      <c r="B36" s="10">
        <f t="shared" ref="B36:C40" si="21">H36+N36</f>
        <v>12</v>
      </c>
      <c r="C36" s="115">
        <f t="shared" si="21"/>
        <v>4</v>
      </c>
      <c r="D36" s="116">
        <f t="shared" ref="D36:E40" si="22">J36+T36</f>
        <v>12</v>
      </c>
      <c r="E36" s="117">
        <f t="shared" si="22"/>
        <v>4</v>
      </c>
      <c r="F36" s="116">
        <f t="shared" ref="F36:G40" si="23">L36+Z36</f>
        <v>0</v>
      </c>
      <c r="G36" s="118">
        <f t="shared" si="23"/>
        <v>0</v>
      </c>
      <c r="H36" s="10">
        <f t="shared" ref="H36:I40" si="24">J36+L36</f>
        <v>5</v>
      </c>
      <c r="I36" s="115">
        <f t="shared" si="24"/>
        <v>2</v>
      </c>
      <c r="J36" s="116">
        <v>5</v>
      </c>
      <c r="K36" s="117">
        <v>2</v>
      </c>
      <c r="L36" s="116">
        <v>0</v>
      </c>
      <c r="M36" s="118">
        <v>0</v>
      </c>
      <c r="N36" s="10">
        <f t="shared" ref="N36:S40" si="25">T36+Z36</f>
        <v>7</v>
      </c>
      <c r="O36" s="115">
        <f t="shared" si="25"/>
        <v>2</v>
      </c>
      <c r="P36" s="116">
        <f t="shared" si="25"/>
        <v>2</v>
      </c>
      <c r="Q36" s="117">
        <f t="shared" si="25"/>
        <v>1</v>
      </c>
      <c r="R36" s="116">
        <f t="shared" si="25"/>
        <v>5</v>
      </c>
      <c r="S36" s="118">
        <f t="shared" si="25"/>
        <v>1</v>
      </c>
      <c r="T36" s="10">
        <f t="shared" ref="T36:U40" si="26">V36+X36</f>
        <v>7</v>
      </c>
      <c r="U36" s="115">
        <f t="shared" si="26"/>
        <v>2</v>
      </c>
      <c r="V36" s="116">
        <v>2</v>
      </c>
      <c r="W36" s="117">
        <v>1</v>
      </c>
      <c r="X36" s="116">
        <v>5</v>
      </c>
      <c r="Y36" s="118">
        <v>1</v>
      </c>
      <c r="Z36" s="10">
        <f t="shared" ref="Z36:AA40" si="27">AB36+AD36</f>
        <v>0</v>
      </c>
      <c r="AA36" s="115">
        <f t="shared" si="27"/>
        <v>0</v>
      </c>
      <c r="AB36" s="116">
        <v>0</v>
      </c>
      <c r="AC36" s="117">
        <v>0</v>
      </c>
      <c r="AD36" s="116">
        <v>0</v>
      </c>
      <c r="AE36" s="118">
        <v>0</v>
      </c>
      <c r="AF36" s="251">
        <v>0</v>
      </c>
      <c r="AG36" s="251">
        <v>33</v>
      </c>
      <c r="AH36" s="109"/>
      <c r="AI36" s="119"/>
      <c r="AJ36" s="120"/>
      <c r="AK36" s="121"/>
      <c r="AL36" s="134"/>
      <c r="AM36" s="135"/>
    </row>
    <row r="37" spans="1:39" ht="21" customHeight="1" x14ac:dyDescent="0.15">
      <c r="A37" s="6" t="s">
        <v>35</v>
      </c>
      <c r="B37" s="10">
        <f t="shared" si="21"/>
        <v>2</v>
      </c>
      <c r="C37" s="115">
        <f t="shared" si="21"/>
        <v>1</v>
      </c>
      <c r="D37" s="116">
        <f t="shared" si="22"/>
        <v>1</v>
      </c>
      <c r="E37" s="117">
        <f t="shared" si="22"/>
        <v>1</v>
      </c>
      <c r="F37" s="116">
        <f t="shared" si="23"/>
        <v>1</v>
      </c>
      <c r="G37" s="118">
        <f t="shared" si="23"/>
        <v>0</v>
      </c>
      <c r="H37" s="10">
        <f t="shared" si="24"/>
        <v>1</v>
      </c>
      <c r="I37" s="115">
        <f t="shared" si="24"/>
        <v>0</v>
      </c>
      <c r="J37" s="116">
        <v>0</v>
      </c>
      <c r="K37" s="117">
        <v>0</v>
      </c>
      <c r="L37" s="116">
        <v>1</v>
      </c>
      <c r="M37" s="118">
        <v>0</v>
      </c>
      <c r="N37" s="10">
        <f t="shared" si="25"/>
        <v>1</v>
      </c>
      <c r="O37" s="115">
        <f t="shared" si="25"/>
        <v>1</v>
      </c>
      <c r="P37" s="116">
        <f t="shared" si="25"/>
        <v>0</v>
      </c>
      <c r="Q37" s="117">
        <f t="shared" si="25"/>
        <v>0</v>
      </c>
      <c r="R37" s="116">
        <f t="shared" si="25"/>
        <v>1</v>
      </c>
      <c r="S37" s="118">
        <f t="shared" si="25"/>
        <v>1</v>
      </c>
      <c r="T37" s="10">
        <f t="shared" si="26"/>
        <v>1</v>
      </c>
      <c r="U37" s="115">
        <f t="shared" si="26"/>
        <v>1</v>
      </c>
      <c r="V37" s="116">
        <v>0</v>
      </c>
      <c r="W37" s="117">
        <v>0</v>
      </c>
      <c r="X37" s="116">
        <v>1</v>
      </c>
      <c r="Y37" s="118">
        <v>1</v>
      </c>
      <c r="Z37" s="10">
        <f t="shared" si="27"/>
        <v>0</v>
      </c>
      <c r="AA37" s="115">
        <f t="shared" si="27"/>
        <v>0</v>
      </c>
      <c r="AB37" s="116">
        <v>0</v>
      </c>
      <c r="AC37" s="117">
        <v>0</v>
      </c>
      <c r="AD37" s="116">
        <v>0</v>
      </c>
      <c r="AE37" s="118">
        <v>0</v>
      </c>
      <c r="AF37" s="251">
        <v>0</v>
      </c>
      <c r="AG37" s="251">
        <v>5</v>
      </c>
      <c r="AH37" s="7"/>
      <c r="AI37" s="119"/>
      <c r="AJ37" s="120"/>
      <c r="AK37" s="121"/>
      <c r="AL37" s="122"/>
      <c r="AM37" s="123"/>
    </row>
    <row r="38" spans="1:39" ht="21" customHeight="1" x14ac:dyDescent="0.15">
      <c r="A38" s="6" t="s">
        <v>129</v>
      </c>
      <c r="B38" s="10">
        <f t="shared" si="21"/>
        <v>2</v>
      </c>
      <c r="C38" s="115">
        <f t="shared" si="21"/>
        <v>1</v>
      </c>
      <c r="D38" s="116">
        <f t="shared" si="22"/>
        <v>1</v>
      </c>
      <c r="E38" s="117">
        <f t="shared" si="22"/>
        <v>1</v>
      </c>
      <c r="F38" s="116">
        <f t="shared" si="23"/>
        <v>1</v>
      </c>
      <c r="G38" s="118">
        <f t="shared" si="23"/>
        <v>0</v>
      </c>
      <c r="H38" s="10">
        <f t="shared" si="24"/>
        <v>2</v>
      </c>
      <c r="I38" s="115">
        <f t="shared" si="24"/>
        <v>1</v>
      </c>
      <c r="J38" s="116">
        <v>1</v>
      </c>
      <c r="K38" s="117">
        <v>1</v>
      </c>
      <c r="L38" s="116">
        <v>1</v>
      </c>
      <c r="M38" s="118">
        <v>0</v>
      </c>
      <c r="N38" s="10">
        <f t="shared" si="25"/>
        <v>0</v>
      </c>
      <c r="O38" s="115">
        <f t="shared" si="25"/>
        <v>0</v>
      </c>
      <c r="P38" s="116">
        <f t="shared" si="25"/>
        <v>0</v>
      </c>
      <c r="Q38" s="117">
        <f t="shared" si="25"/>
        <v>0</v>
      </c>
      <c r="R38" s="116">
        <f t="shared" si="25"/>
        <v>0</v>
      </c>
      <c r="S38" s="118">
        <f t="shared" si="25"/>
        <v>0</v>
      </c>
      <c r="T38" s="10">
        <f t="shared" si="26"/>
        <v>0</v>
      </c>
      <c r="U38" s="115">
        <f t="shared" si="26"/>
        <v>0</v>
      </c>
      <c r="V38" s="116">
        <v>0</v>
      </c>
      <c r="W38" s="117">
        <v>0</v>
      </c>
      <c r="X38" s="116">
        <v>0</v>
      </c>
      <c r="Y38" s="118">
        <v>0</v>
      </c>
      <c r="Z38" s="10">
        <f t="shared" si="27"/>
        <v>0</v>
      </c>
      <c r="AA38" s="115">
        <f t="shared" si="27"/>
        <v>0</v>
      </c>
      <c r="AB38" s="116">
        <v>0</v>
      </c>
      <c r="AC38" s="117">
        <v>0</v>
      </c>
      <c r="AD38" s="116">
        <v>0</v>
      </c>
      <c r="AE38" s="118">
        <v>0</v>
      </c>
      <c r="AF38" s="320">
        <v>0</v>
      </c>
      <c r="AG38" s="260">
        <v>5</v>
      </c>
      <c r="AH38" s="10"/>
      <c r="AI38" s="119"/>
      <c r="AJ38" s="120"/>
      <c r="AK38" s="121"/>
      <c r="AL38" s="122"/>
      <c r="AM38" s="123"/>
    </row>
    <row r="39" spans="1:39" ht="21" customHeight="1" x14ac:dyDescent="0.15">
      <c r="A39" s="6" t="s">
        <v>130</v>
      </c>
      <c r="B39" s="10">
        <f t="shared" si="21"/>
        <v>2</v>
      </c>
      <c r="C39" s="115">
        <f t="shared" si="21"/>
        <v>1</v>
      </c>
      <c r="D39" s="116">
        <f t="shared" si="22"/>
        <v>1</v>
      </c>
      <c r="E39" s="117">
        <f t="shared" si="22"/>
        <v>1</v>
      </c>
      <c r="F39" s="116">
        <f t="shared" si="23"/>
        <v>1</v>
      </c>
      <c r="G39" s="118">
        <f t="shared" si="23"/>
        <v>0</v>
      </c>
      <c r="H39" s="10">
        <f t="shared" si="24"/>
        <v>2</v>
      </c>
      <c r="I39" s="115">
        <f t="shared" si="24"/>
        <v>1</v>
      </c>
      <c r="J39" s="116">
        <v>1</v>
      </c>
      <c r="K39" s="117">
        <v>1</v>
      </c>
      <c r="L39" s="116">
        <v>1</v>
      </c>
      <c r="M39" s="118">
        <v>0</v>
      </c>
      <c r="N39" s="10">
        <f t="shared" si="25"/>
        <v>0</v>
      </c>
      <c r="O39" s="115">
        <f t="shared" si="25"/>
        <v>0</v>
      </c>
      <c r="P39" s="116">
        <f t="shared" si="25"/>
        <v>0</v>
      </c>
      <c r="Q39" s="117">
        <f t="shared" si="25"/>
        <v>0</v>
      </c>
      <c r="R39" s="116">
        <f t="shared" si="25"/>
        <v>0</v>
      </c>
      <c r="S39" s="118">
        <f t="shared" si="25"/>
        <v>0</v>
      </c>
      <c r="T39" s="10">
        <f t="shared" si="26"/>
        <v>0</v>
      </c>
      <c r="U39" s="115">
        <f t="shared" si="26"/>
        <v>0</v>
      </c>
      <c r="V39" s="116">
        <v>0</v>
      </c>
      <c r="W39" s="117">
        <v>0</v>
      </c>
      <c r="X39" s="116">
        <v>0</v>
      </c>
      <c r="Y39" s="118">
        <v>0</v>
      </c>
      <c r="Z39" s="10">
        <f t="shared" si="27"/>
        <v>0</v>
      </c>
      <c r="AA39" s="115">
        <f t="shared" si="27"/>
        <v>0</v>
      </c>
      <c r="AB39" s="116">
        <v>0</v>
      </c>
      <c r="AC39" s="117">
        <v>0</v>
      </c>
      <c r="AD39" s="116">
        <v>0</v>
      </c>
      <c r="AE39" s="118">
        <v>0</v>
      </c>
      <c r="AF39" s="251">
        <v>0</v>
      </c>
      <c r="AG39" s="251">
        <v>5</v>
      </c>
      <c r="AH39" s="7"/>
      <c r="AI39" s="119"/>
      <c r="AJ39" s="120"/>
      <c r="AK39" s="121"/>
      <c r="AL39" s="122"/>
      <c r="AM39" s="123"/>
    </row>
    <row r="40" spans="1:39" ht="21" customHeight="1" x14ac:dyDescent="0.15">
      <c r="A40" s="6" t="s">
        <v>131</v>
      </c>
      <c r="B40" s="10">
        <f t="shared" si="21"/>
        <v>2</v>
      </c>
      <c r="C40" s="115">
        <f t="shared" si="21"/>
        <v>1</v>
      </c>
      <c r="D40" s="116">
        <f t="shared" si="22"/>
        <v>1</v>
      </c>
      <c r="E40" s="117">
        <f t="shared" si="22"/>
        <v>1</v>
      </c>
      <c r="F40" s="116">
        <f t="shared" si="23"/>
        <v>1</v>
      </c>
      <c r="G40" s="118">
        <f t="shared" si="23"/>
        <v>0</v>
      </c>
      <c r="H40" s="10">
        <f t="shared" si="24"/>
        <v>2</v>
      </c>
      <c r="I40" s="115">
        <f t="shared" si="24"/>
        <v>1</v>
      </c>
      <c r="J40" s="116">
        <v>1</v>
      </c>
      <c r="K40" s="117">
        <v>1</v>
      </c>
      <c r="L40" s="116">
        <v>1</v>
      </c>
      <c r="M40" s="118">
        <v>0</v>
      </c>
      <c r="N40" s="10">
        <f t="shared" si="25"/>
        <v>0</v>
      </c>
      <c r="O40" s="115">
        <f t="shared" si="25"/>
        <v>0</v>
      </c>
      <c r="P40" s="116">
        <f t="shared" si="25"/>
        <v>0</v>
      </c>
      <c r="Q40" s="117">
        <f t="shared" si="25"/>
        <v>0</v>
      </c>
      <c r="R40" s="116">
        <f t="shared" si="25"/>
        <v>0</v>
      </c>
      <c r="S40" s="118">
        <f t="shared" si="25"/>
        <v>0</v>
      </c>
      <c r="T40" s="10">
        <f t="shared" si="26"/>
        <v>0</v>
      </c>
      <c r="U40" s="115">
        <f t="shared" si="26"/>
        <v>0</v>
      </c>
      <c r="V40" s="116">
        <v>0</v>
      </c>
      <c r="W40" s="117">
        <v>0</v>
      </c>
      <c r="X40" s="116">
        <v>0</v>
      </c>
      <c r="Y40" s="118">
        <v>0</v>
      </c>
      <c r="Z40" s="10">
        <f t="shared" si="27"/>
        <v>0</v>
      </c>
      <c r="AA40" s="115">
        <f t="shared" si="27"/>
        <v>0</v>
      </c>
      <c r="AB40" s="116">
        <v>0</v>
      </c>
      <c r="AC40" s="117">
        <v>0</v>
      </c>
      <c r="AD40" s="116">
        <v>0</v>
      </c>
      <c r="AE40" s="118">
        <v>0</v>
      </c>
      <c r="AF40" s="251">
        <v>0</v>
      </c>
      <c r="AG40" s="251">
        <v>5</v>
      </c>
      <c r="AH40" s="7"/>
      <c r="AI40" s="119"/>
      <c r="AJ40" s="120"/>
      <c r="AK40" s="121"/>
      <c r="AL40" s="122"/>
      <c r="AM40" s="123"/>
    </row>
    <row r="41" spans="1:39" ht="21" customHeight="1" x14ac:dyDescent="0.15">
      <c r="A41" s="240" t="s">
        <v>151</v>
      </c>
      <c r="B41" s="84">
        <f>SUM(B36:B40)</f>
        <v>20</v>
      </c>
      <c r="C41" s="136">
        <f t="shared" ref="C41:AE41" si="28">SUM(C36:C40)</f>
        <v>8</v>
      </c>
      <c r="D41" s="107">
        <f t="shared" si="28"/>
        <v>16</v>
      </c>
      <c r="E41" s="136">
        <f t="shared" si="28"/>
        <v>8</v>
      </c>
      <c r="F41" s="107">
        <f t="shared" si="28"/>
        <v>4</v>
      </c>
      <c r="G41" s="137">
        <f t="shared" si="28"/>
        <v>0</v>
      </c>
      <c r="H41" s="84">
        <f t="shared" si="28"/>
        <v>12</v>
      </c>
      <c r="I41" s="136">
        <f t="shared" si="28"/>
        <v>5</v>
      </c>
      <c r="J41" s="107">
        <f t="shared" si="28"/>
        <v>8</v>
      </c>
      <c r="K41" s="136">
        <f t="shared" si="28"/>
        <v>5</v>
      </c>
      <c r="L41" s="107">
        <f t="shared" si="28"/>
        <v>4</v>
      </c>
      <c r="M41" s="137">
        <f t="shared" si="28"/>
        <v>0</v>
      </c>
      <c r="N41" s="84">
        <f t="shared" si="28"/>
        <v>8</v>
      </c>
      <c r="O41" s="136">
        <f t="shared" si="28"/>
        <v>3</v>
      </c>
      <c r="P41" s="107">
        <f t="shared" si="28"/>
        <v>2</v>
      </c>
      <c r="Q41" s="136">
        <f t="shared" si="28"/>
        <v>1</v>
      </c>
      <c r="R41" s="107">
        <f t="shared" si="28"/>
        <v>6</v>
      </c>
      <c r="S41" s="137">
        <f t="shared" si="28"/>
        <v>2</v>
      </c>
      <c r="T41" s="84">
        <f t="shared" si="28"/>
        <v>8</v>
      </c>
      <c r="U41" s="136">
        <f t="shared" si="28"/>
        <v>3</v>
      </c>
      <c r="V41" s="107">
        <f t="shared" si="28"/>
        <v>2</v>
      </c>
      <c r="W41" s="136">
        <f t="shared" si="28"/>
        <v>1</v>
      </c>
      <c r="X41" s="107">
        <f t="shared" si="28"/>
        <v>6</v>
      </c>
      <c r="Y41" s="137">
        <f t="shared" si="28"/>
        <v>2</v>
      </c>
      <c r="Z41" s="84">
        <f t="shared" si="28"/>
        <v>0</v>
      </c>
      <c r="AA41" s="136">
        <f t="shared" si="28"/>
        <v>0</v>
      </c>
      <c r="AB41" s="107">
        <f t="shared" si="28"/>
        <v>0</v>
      </c>
      <c r="AC41" s="136">
        <f t="shared" si="28"/>
        <v>0</v>
      </c>
      <c r="AD41" s="107">
        <f t="shared" si="28"/>
        <v>0</v>
      </c>
      <c r="AE41" s="137">
        <f t="shared" si="28"/>
        <v>0</v>
      </c>
      <c r="AF41" s="250">
        <f>SUM(AF36:AF40)</f>
        <v>0</v>
      </c>
      <c r="AG41" s="250">
        <f>SUM(AG36:AG40)</f>
        <v>53</v>
      </c>
      <c r="AH41" s="138">
        <f>集計表1!B39/B41</f>
        <v>8579.4</v>
      </c>
      <c r="AI41" s="139">
        <f>集計表2!C39/集計表1!B39</f>
        <v>3.5055481735319485</v>
      </c>
      <c r="AJ41" s="111">
        <f>集計表2!F39/集計表1!B39</f>
        <v>7.9143063617502396E-2</v>
      </c>
      <c r="AK41" s="139">
        <f>集計表2!I39/集計表1!B39</f>
        <v>4.3250343846889061</v>
      </c>
      <c r="AL41" s="140">
        <f>集計表2!G39/集計表1!B39</f>
        <v>0.54471757931790099</v>
      </c>
      <c r="AM41" s="141">
        <f>集計表2!I39/集計表2!G39</f>
        <v>7.9399574181261832</v>
      </c>
    </row>
    <row r="42" spans="1:39" ht="46.5" customHeight="1" x14ac:dyDescent="0.1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9" ht="24" customHeight="1" x14ac:dyDescent="0.15">
      <c r="A43" s="344" t="s">
        <v>196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344"/>
      <c r="AL43" s="344"/>
      <c r="AM43" s="344"/>
    </row>
    <row r="44" spans="1:39" ht="18" customHeight="1" x14ac:dyDescent="0.15">
      <c r="A44" s="2"/>
      <c r="B44" s="2"/>
      <c r="C44" s="2"/>
      <c r="D44" s="2"/>
      <c r="E44" s="2"/>
      <c r="F44" s="2"/>
      <c r="G44" s="32"/>
      <c r="H44" s="2"/>
      <c r="I44" s="2"/>
      <c r="J44" s="2"/>
      <c r="K44" s="2"/>
      <c r="L44" s="2"/>
      <c r="M44" s="32"/>
      <c r="N44" s="2"/>
      <c r="O44" s="2"/>
      <c r="P44" s="2"/>
      <c r="Q44" s="2"/>
      <c r="R44" s="2"/>
      <c r="S44" s="32"/>
      <c r="T44" s="2"/>
      <c r="U44" s="2"/>
      <c r="V44" s="2"/>
      <c r="W44" s="2"/>
      <c r="X44" s="2"/>
      <c r="Y44" s="32"/>
      <c r="Z44" s="2"/>
      <c r="AA44" s="2"/>
      <c r="AB44" s="2"/>
      <c r="AC44" s="2"/>
      <c r="AD44" s="2"/>
      <c r="AE44" s="32"/>
      <c r="AF44" s="32"/>
      <c r="AG44" s="32"/>
      <c r="AH44" s="32"/>
      <c r="AI44" s="32"/>
    </row>
    <row r="45" spans="1:39" x14ac:dyDescent="0.15">
      <c r="A45" s="39"/>
      <c r="B45" s="345" t="s">
        <v>72</v>
      </c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7"/>
      <c r="AF45" s="39"/>
      <c r="AG45" s="242"/>
      <c r="AH45" s="39"/>
      <c r="AI45" s="355" t="s">
        <v>74</v>
      </c>
      <c r="AJ45" s="356"/>
      <c r="AK45" s="357"/>
      <c r="AL45" s="355" t="s">
        <v>75</v>
      </c>
      <c r="AM45" s="357"/>
    </row>
    <row r="46" spans="1:39" x14ac:dyDescent="0.15">
      <c r="A46" s="181"/>
      <c r="B46" s="345" t="s">
        <v>190</v>
      </c>
      <c r="C46" s="361"/>
      <c r="D46" s="361"/>
      <c r="E46" s="361"/>
      <c r="F46" s="361"/>
      <c r="G46" s="362"/>
      <c r="H46" s="345" t="s">
        <v>191</v>
      </c>
      <c r="I46" s="361"/>
      <c r="J46" s="361"/>
      <c r="K46" s="361"/>
      <c r="L46" s="361"/>
      <c r="M46" s="362"/>
      <c r="N46" s="355" t="s">
        <v>200</v>
      </c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7"/>
      <c r="AF46" s="181"/>
      <c r="AG46" s="247"/>
      <c r="AH46" s="181" t="s">
        <v>73</v>
      </c>
      <c r="AI46" s="358"/>
      <c r="AJ46" s="359"/>
      <c r="AK46" s="360"/>
      <c r="AL46" s="358"/>
      <c r="AM46" s="360"/>
    </row>
    <row r="47" spans="1:39" x14ac:dyDescent="0.15">
      <c r="A47" s="181" t="s">
        <v>15</v>
      </c>
      <c r="B47" s="363" t="s">
        <v>76</v>
      </c>
      <c r="C47" s="364"/>
      <c r="D47" s="367" t="s">
        <v>77</v>
      </c>
      <c r="E47" s="364"/>
      <c r="F47" s="367" t="s">
        <v>78</v>
      </c>
      <c r="G47" s="369"/>
      <c r="H47" s="363" t="s">
        <v>76</v>
      </c>
      <c r="I47" s="364"/>
      <c r="J47" s="367" t="s">
        <v>77</v>
      </c>
      <c r="K47" s="364"/>
      <c r="L47" s="367" t="s">
        <v>78</v>
      </c>
      <c r="M47" s="369"/>
      <c r="N47" s="371" t="s">
        <v>192</v>
      </c>
      <c r="O47" s="372"/>
      <c r="P47" s="372"/>
      <c r="Q47" s="372"/>
      <c r="R47" s="372"/>
      <c r="S47" s="373"/>
      <c r="T47" s="371" t="s">
        <v>77</v>
      </c>
      <c r="U47" s="372"/>
      <c r="V47" s="372"/>
      <c r="W47" s="372"/>
      <c r="X47" s="372"/>
      <c r="Y47" s="373"/>
      <c r="Z47" s="371" t="s">
        <v>78</v>
      </c>
      <c r="AA47" s="372"/>
      <c r="AB47" s="372"/>
      <c r="AC47" s="372"/>
      <c r="AD47" s="372"/>
      <c r="AE47" s="373"/>
      <c r="AF47" s="63" t="s">
        <v>197</v>
      </c>
      <c r="AG47" s="246" t="s">
        <v>198</v>
      </c>
      <c r="AH47" s="41" t="s">
        <v>90</v>
      </c>
      <c r="AI47" s="338" t="s">
        <v>79</v>
      </c>
      <c r="AJ47" s="143" t="s">
        <v>80</v>
      </c>
      <c r="AK47" s="77" t="s">
        <v>81</v>
      </c>
      <c r="AL47" s="338" t="s">
        <v>82</v>
      </c>
      <c r="AM47" s="77" t="s">
        <v>83</v>
      </c>
    </row>
    <row r="48" spans="1:39" x14ac:dyDescent="0.15">
      <c r="A48" s="181"/>
      <c r="B48" s="365"/>
      <c r="C48" s="366"/>
      <c r="D48" s="368"/>
      <c r="E48" s="366"/>
      <c r="F48" s="368"/>
      <c r="G48" s="370"/>
      <c r="H48" s="365"/>
      <c r="I48" s="366"/>
      <c r="J48" s="368"/>
      <c r="K48" s="366"/>
      <c r="L48" s="368"/>
      <c r="M48" s="370"/>
      <c r="N48" s="365" t="s">
        <v>193</v>
      </c>
      <c r="O48" s="366"/>
      <c r="P48" s="368" t="s">
        <v>194</v>
      </c>
      <c r="Q48" s="366"/>
      <c r="R48" s="368" t="s">
        <v>195</v>
      </c>
      <c r="S48" s="378"/>
      <c r="T48" s="365" t="s">
        <v>193</v>
      </c>
      <c r="U48" s="366"/>
      <c r="V48" s="368" t="s">
        <v>194</v>
      </c>
      <c r="W48" s="366"/>
      <c r="X48" s="368" t="s">
        <v>195</v>
      </c>
      <c r="Y48" s="378"/>
      <c r="Z48" s="365" t="s">
        <v>193</v>
      </c>
      <c r="AA48" s="366"/>
      <c r="AB48" s="368" t="s">
        <v>194</v>
      </c>
      <c r="AC48" s="366"/>
      <c r="AD48" s="368" t="s">
        <v>195</v>
      </c>
      <c r="AE48" s="378"/>
      <c r="AF48" s="63"/>
      <c r="AG48" s="244"/>
      <c r="AH48" s="41" t="s">
        <v>84</v>
      </c>
      <c r="AI48" s="339"/>
      <c r="AJ48" s="144" t="s">
        <v>85</v>
      </c>
      <c r="AK48" s="78" t="s">
        <v>86</v>
      </c>
      <c r="AL48" s="339"/>
      <c r="AM48" s="78" t="s">
        <v>87</v>
      </c>
    </row>
    <row r="49" spans="1:39" x14ac:dyDescent="0.15">
      <c r="A49" s="181"/>
      <c r="B49" s="376" t="s">
        <v>181</v>
      </c>
      <c r="C49" s="377"/>
      <c r="D49" s="374" t="s">
        <v>181</v>
      </c>
      <c r="E49" s="377"/>
      <c r="F49" s="374" t="s">
        <v>181</v>
      </c>
      <c r="G49" s="375"/>
      <c r="H49" s="376" t="s">
        <v>181</v>
      </c>
      <c r="I49" s="377"/>
      <c r="J49" s="374" t="s">
        <v>181</v>
      </c>
      <c r="K49" s="377"/>
      <c r="L49" s="374" t="s">
        <v>181</v>
      </c>
      <c r="M49" s="375"/>
      <c r="N49" s="376" t="s">
        <v>181</v>
      </c>
      <c r="O49" s="377"/>
      <c r="P49" s="374" t="s">
        <v>181</v>
      </c>
      <c r="Q49" s="377"/>
      <c r="R49" s="374" t="s">
        <v>181</v>
      </c>
      <c r="S49" s="375"/>
      <c r="T49" s="376" t="s">
        <v>181</v>
      </c>
      <c r="U49" s="377"/>
      <c r="V49" s="374" t="s">
        <v>181</v>
      </c>
      <c r="W49" s="377"/>
      <c r="X49" s="374" t="s">
        <v>181</v>
      </c>
      <c r="Y49" s="375"/>
      <c r="Z49" s="376" t="s">
        <v>181</v>
      </c>
      <c r="AA49" s="377"/>
      <c r="AB49" s="374" t="s">
        <v>181</v>
      </c>
      <c r="AC49" s="377"/>
      <c r="AD49" s="374" t="s">
        <v>181</v>
      </c>
      <c r="AE49" s="375"/>
      <c r="AF49" s="248"/>
      <c r="AG49" s="245"/>
      <c r="AH49" s="41"/>
      <c r="AI49" s="89"/>
      <c r="AJ49" s="144"/>
      <c r="AK49" s="78"/>
      <c r="AL49" s="89"/>
      <c r="AM49" s="78"/>
    </row>
    <row r="50" spans="1:39" x14ac:dyDescent="0.15">
      <c r="A50" s="23"/>
      <c r="B50" s="145" t="s">
        <v>88</v>
      </c>
      <c r="C50" s="146"/>
      <c r="D50" s="147" t="s">
        <v>88</v>
      </c>
      <c r="E50" s="148"/>
      <c r="F50" s="146" t="s">
        <v>88</v>
      </c>
      <c r="G50" s="146"/>
      <c r="H50" s="145" t="s">
        <v>88</v>
      </c>
      <c r="I50" s="146"/>
      <c r="J50" s="147" t="s">
        <v>88</v>
      </c>
      <c r="K50" s="148"/>
      <c r="L50" s="146" t="s">
        <v>88</v>
      </c>
      <c r="M50" s="146"/>
      <c r="N50" s="145" t="s">
        <v>88</v>
      </c>
      <c r="O50" s="146"/>
      <c r="P50" s="147" t="s">
        <v>88</v>
      </c>
      <c r="Q50" s="148"/>
      <c r="R50" s="146" t="s">
        <v>88</v>
      </c>
      <c r="S50" s="146"/>
      <c r="T50" s="145" t="s">
        <v>88</v>
      </c>
      <c r="U50" s="146"/>
      <c r="V50" s="147" t="s">
        <v>88</v>
      </c>
      <c r="W50" s="148"/>
      <c r="X50" s="146" t="s">
        <v>88</v>
      </c>
      <c r="Y50" s="146"/>
      <c r="Z50" s="145" t="s">
        <v>88</v>
      </c>
      <c r="AA50" s="146"/>
      <c r="AB50" s="147" t="s">
        <v>88</v>
      </c>
      <c r="AC50" s="148"/>
      <c r="AD50" s="353" t="s">
        <v>88</v>
      </c>
      <c r="AE50" s="354"/>
      <c r="AF50" s="44" t="s">
        <v>199</v>
      </c>
      <c r="AG50" s="146" t="s">
        <v>199</v>
      </c>
      <c r="AH50" s="44" t="s">
        <v>88</v>
      </c>
      <c r="AI50" s="79" t="s">
        <v>89</v>
      </c>
      <c r="AJ50" s="149" t="s">
        <v>50</v>
      </c>
      <c r="AK50" s="80" t="s">
        <v>50</v>
      </c>
      <c r="AL50" s="79" t="s">
        <v>180</v>
      </c>
      <c r="AM50" s="80" t="s">
        <v>50</v>
      </c>
    </row>
    <row r="51" spans="1:39" ht="21" customHeight="1" x14ac:dyDescent="0.15">
      <c r="A51" s="22" t="s">
        <v>0</v>
      </c>
      <c r="B51" s="10">
        <f t="shared" ref="B51:C57" si="29">H51+N51</f>
        <v>7</v>
      </c>
      <c r="C51" s="115">
        <f t="shared" si="29"/>
        <v>1</v>
      </c>
      <c r="D51" s="116">
        <f t="shared" ref="D51:E57" si="30">J51+T51</f>
        <v>6</v>
      </c>
      <c r="E51" s="117">
        <f t="shared" si="30"/>
        <v>1</v>
      </c>
      <c r="F51" s="116">
        <f t="shared" ref="F51:G57" si="31">L51+Z51</f>
        <v>1</v>
      </c>
      <c r="G51" s="118">
        <f t="shared" si="31"/>
        <v>0</v>
      </c>
      <c r="H51" s="10">
        <f t="shared" ref="H51:I57" si="32">J51+L51</f>
        <v>6</v>
      </c>
      <c r="I51" s="115">
        <f t="shared" si="32"/>
        <v>1</v>
      </c>
      <c r="J51" s="116">
        <v>5</v>
      </c>
      <c r="K51" s="117">
        <v>1</v>
      </c>
      <c r="L51" s="116">
        <v>1</v>
      </c>
      <c r="M51" s="118">
        <v>0</v>
      </c>
      <c r="N51" s="10">
        <f t="shared" ref="N51:S57" si="33">T51+Z51</f>
        <v>1</v>
      </c>
      <c r="O51" s="115">
        <f t="shared" si="33"/>
        <v>0</v>
      </c>
      <c r="P51" s="116">
        <f t="shared" si="33"/>
        <v>1</v>
      </c>
      <c r="Q51" s="117">
        <f t="shared" si="33"/>
        <v>0</v>
      </c>
      <c r="R51" s="116">
        <f t="shared" si="33"/>
        <v>0</v>
      </c>
      <c r="S51" s="118">
        <f t="shared" si="33"/>
        <v>0</v>
      </c>
      <c r="T51" s="10">
        <f t="shared" ref="T51:U57" si="34">V51+X51</f>
        <v>1</v>
      </c>
      <c r="U51" s="115">
        <f t="shared" si="34"/>
        <v>0</v>
      </c>
      <c r="V51" s="116">
        <v>1</v>
      </c>
      <c r="W51" s="117">
        <v>0</v>
      </c>
      <c r="X51" s="116">
        <v>0</v>
      </c>
      <c r="Y51" s="118">
        <v>0</v>
      </c>
      <c r="Z51" s="10">
        <f t="shared" ref="Z51:AA57" si="35">AB51+AD51</f>
        <v>0</v>
      </c>
      <c r="AA51" s="115">
        <f t="shared" si="35"/>
        <v>0</v>
      </c>
      <c r="AB51" s="116">
        <v>0</v>
      </c>
      <c r="AC51" s="117">
        <v>0</v>
      </c>
      <c r="AD51" s="116">
        <v>0</v>
      </c>
      <c r="AE51" s="243">
        <v>0</v>
      </c>
      <c r="AF51" s="284">
        <v>0</v>
      </c>
      <c r="AG51" s="251">
        <v>6</v>
      </c>
      <c r="AH51" s="109">
        <f>集計表1!B46/B51</f>
        <v>6079.4285714285716</v>
      </c>
      <c r="AI51" s="119">
        <f>集計表2!C47/集計表1!B46</f>
        <v>6.2834382930726571</v>
      </c>
      <c r="AJ51" s="120">
        <f>集計表2!F47/集計表1!B46</f>
        <v>0.13854685590751009</v>
      </c>
      <c r="AK51" s="121">
        <f>集計表2!I47/集計表1!B46</f>
        <v>6.5001644891437165</v>
      </c>
      <c r="AL51" s="150">
        <f>集計表2!G47/集計表1!B46</f>
        <v>0.62000657956574867</v>
      </c>
      <c r="AM51" s="135">
        <f>集計表2!I47/集計表2!G47</f>
        <v>10.484025014212621</v>
      </c>
    </row>
    <row r="52" spans="1:39" ht="21" customHeight="1" x14ac:dyDescent="0.15">
      <c r="A52" s="27" t="s">
        <v>1</v>
      </c>
      <c r="B52" s="83">
        <f t="shared" si="29"/>
        <v>7</v>
      </c>
      <c r="C52" s="151">
        <f t="shared" si="29"/>
        <v>3</v>
      </c>
      <c r="D52" s="152">
        <f t="shared" si="30"/>
        <v>7</v>
      </c>
      <c r="E52" s="153">
        <f t="shared" si="30"/>
        <v>3</v>
      </c>
      <c r="F52" s="152">
        <f t="shared" si="31"/>
        <v>0</v>
      </c>
      <c r="G52" s="154">
        <f t="shared" si="31"/>
        <v>0</v>
      </c>
      <c r="H52" s="83">
        <f t="shared" si="32"/>
        <v>4</v>
      </c>
      <c r="I52" s="151">
        <f t="shared" si="32"/>
        <v>2</v>
      </c>
      <c r="J52" s="152">
        <v>4</v>
      </c>
      <c r="K52" s="153">
        <v>2</v>
      </c>
      <c r="L52" s="152">
        <v>0</v>
      </c>
      <c r="M52" s="154">
        <v>0</v>
      </c>
      <c r="N52" s="83">
        <f t="shared" si="33"/>
        <v>3</v>
      </c>
      <c r="O52" s="151">
        <f t="shared" si="33"/>
        <v>1</v>
      </c>
      <c r="P52" s="152">
        <f t="shared" si="33"/>
        <v>3</v>
      </c>
      <c r="Q52" s="153">
        <f t="shared" si="33"/>
        <v>1</v>
      </c>
      <c r="R52" s="152">
        <f t="shared" si="33"/>
        <v>0</v>
      </c>
      <c r="S52" s="154">
        <f t="shared" si="33"/>
        <v>0</v>
      </c>
      <c r="T52" s="83">
        <f t="shared" si="34"/>
        <v>3</v>
      </c>
      <c r="U52" s="151">
        <f t="shared" si="34"/>
        <v>1</v>
      </c>
      <c r="V52" s="152">
        <v>3</v>
      </c>
      <c r="W52" s="153">
        <v>1</v>
      </c>
      <c r="X52" s="152">
        <v>0</v>
      </c>
      <c r="Y52" s="154">
        <v>0</v>
      </c>
      <c r="Z52" s="83">
        <f t="shared" si="35"/>
        <v>0</v>
      </c>
      <c r="AA52" s="151">
        <f t="shared" si="35"/>
        <v>0</v>
      </c>
      <c r="AB52" s="152">
        <v>0</v>
      </c>
      <c r="AC52" s="153">
        <v>0</v>
      </c>
      <c r="AD52" s="152">
        <v>0</v>
      </c>
      <c r="AE52" s="258">
        <v>0</v>
      </c>
      <c r="AF52" s="259">
        <v>0</v>
      </c>
      <c r="AG52" s="252">
        <v>0</v>
      </c>
      <c r="AH52" s="155">
        <f>集計表1!B47/B52</f>
        <v>6756.1428571428569</v>
      </c>
      <c r="AI52" s="156">
        <f>集計表2!C48/集計表1!B47</f>
        <v>5.2851373353350386</v>
      </c>
      <c r="AJ52" s="157">
        <f>集計表2!F48/集計表1!B47</f>
        <v>0.14623728670204894</v>
      </c>
      <c r="AK52" s="158">
        <f>集計表2!I48/集計表1!B47</f>
        <v>3.1877867760556531</v>
      </c>
      <c r="AL52" s="159">
        <f>集計表2!G48/集計表1!B47</f>
        <v>7.6882413887890383E-2</v>
      </c>
      <c r="AM52" s="160">
        <f>集計表2!I48/集計表2!G48</f>
        <v>41.463146314631466</v>
      </c>
    </row>
    <row r="53" spans="1:39" ht="21" customHeight="1" x14ac:dyDescent="0.15">
      <c r="A53" s="28" t="s">
        <v>2</v>
      </c>
      <c r="B53" s="276">
        <f t="shared" si="29"/>
        <v>5</v>
      </c>
      <c r="C53" s="287">
        <f t="shared" si="29"/>
        <v>1</v>
      </c>
      <c r="D53" s="276">
        <f t="shared" si="30"/>
        <v>5</v>
      </c>
      <c r="E53" s="287">
        <f t="shared" si="30"/>
        <v>1</v>
      </c>
      <c r="F53" s="286">
        <f t="shared" si="31"/>
        <v>0</v>
      </c>
      <c r="G53" s="288">
        <f t="shared" si="31"/>
        <v>0</v>
      </c>
      <c r="H53" s="276">
        <f t="shared" si="32"/>
        <v>4</v>
      </c>
      <c r="I53" s="287">
        <f t="shared" si="32"/>
        <v>1</v>
      </c>
      <c r="J53" s="276">
        <v>4</v>
      </c>
      <c r="K53" s="287">
        <v>1</v>
      </c>
      <c r="L53" s="286">
        <v>0</v>
      </c>
      <c r="M53" s="288">
        <v>0</v>
      </c>
      <c r="N53" s="276">
        <f t="shared" si="33"/>
        <v>1</v>
      </c>
      <c r="O53" s="287">
        <f t="shared" si="33"/>
        <v>0</v>
      </c>
      <c r="P53" s="276">
        <f t="shared" si="33"/>
        <v>0</v>
      </c>
      <c r="Q53" s="287">
        <f t="shared" si="33"/>
        <v>0</v>
      </c>
      <c r="R53" s="286">
        <f t="shared" si="33"/>
        <v>1</v>
      </c>
      <c r="S53" s="288">
        <f t="shared" si="33"/>
        <v>0</v>
      </c>
      <c r="T53" s="276">
        <f t="shared" si="34"/>
        <v>1</v>
      </c>
      <c r="U53" s="287">
        <f t="shared" si="34"/>
        <v>0</v>
      </c>
      <c r="V53" s="276">
        <v>0</v>
      </c>
      <c r="W53" s="287">
        <v>0</v>
      </c>
      <c r="X53" s="286">
        <v>1</v>
      </c>
      <c r="Y53" s="288">
        <v>0</v>
      </c>
      <c r="Z53" s="276">
        <f t="shared" si="35"/>
        <v>0</v>
      </c>
      <c r="AA53" s="287">
        <f t="shared" si="35"/>
        <v>0</v>
      </c>
      <c r="AB53" s="276">
        <v>0</v>
      </c>
      <c r="AC53" s="287">
        <v>0</v>
      </c>
      <c r="AD53" s="286">
        <v>0</v>
      </c>
      <c r="AE53" s="289">
        <v>0</v>
      </c>
      <c r="AF53" s="290">
        <v>0</v>
      </c>
      <c r="AG53" s="291">
        <v>0</v>
      </c>
      <c r="AH53" s="168"/>
      <c r="AI53" s="169"/>
      <c r="AJ53" s="170"/>
      <c r="AK53" s="171"/>
      <c r="AL53" s="329"/>
      <c r="AM53" s="173"/>
    </row>
    <row r="54" spans="1:39" ht="21" customHeight="1" x14ac:dyDescent="0.15">
      <c r="A54" s="6" t="s">
        <v>206</v>
      </c>
      <c r="B54" s="10">
        <f>H54+N54</f>
        <v>6</v>
      </c>
      <c r="C54" s="115">
        <f>I54+O54</f>
        <v>1</v>
      </c>
      <c r="D54" s="116">
        <f>J54+T54</f>
        <v>6</v>
      </c>
      <c r="E54" s="117">
        <f>K54+U54</f>
        <v>1</v>
      </c>
      <c r="F54" s="116">
        <f>L54+Z54</f>
        <v>0</v>
      </c>
      <c r="G54" s="118">
        <f>M54+AA54</f>
        <v>0</v>
      </c>
      <c r="H54" s="10">
        <f>J54+L54</f>
        <v>2</v>
      </c>
      <c r="I54" s="115">
        <f>K54+M54</f>
        <v>0</v>
      </c>
      <c r="J54" s="116">
        <v>2</v>
      </c>
      <c r="K54" s="117">
        <v>0</v>
      </c>
      <c r="L54" s="116">
        <v>0</v>
      </c>
      <c r="M54" s="118">
        <v>0</v>
      </c>
      <c r="N54" s="10">
        <f t="shared" ref="N54:S54" si="36">T54+Z54</f>
        <v>4</v>
      </c>
      <c r="O54" s="115">
        <f t="shared" si="36"/>
        <v>1</v>
      </c>
      <c r="P54" s="116">
        <f t="shared" si="36"/>
        <v>0</v>
      </c>
      <c r="Q54" s="117">
        <f t="shared" si="36"/>
        <v>0</v>
      </c>
      <c r="R54" s="116">
        <f t="shared" si="36"/>
        <v>4</v>
      </c>
      <c r="S54" s="118">
        <f t="shared" si="36"/>
        <v>1</v>
      </c>
      <c r="T54" s="10">
        <f>V54+X54</f>
        <v>4</v>
      </c>
      <c r="U54" s="115">
        <f>W54+Y54</f>
        <v>1</v>
      </c>
      <c r="V54" s="116">
        <v>0</v>
      </c>
      <c r="W54" s="117">
        <v>0</v>
      </c>
      <c r="X54" s="116">
        <v>4</v>
      </c>
      <c r="Y54" s="118">
        <v>1</v>
      </c>
      <c r="Z54" s="10">
        <f>AB54+AD54</f>
        <v>0</v>
      </c>
      <c r="AA54" s="115">
        <f>AC54+AE54</f>
        <v>0</v>
      </c>
      <c r="AB54" s="116">
        <v>0</v>
      </c>
      <c r="AC54" s="117">
        <v>0</v>
      </c>
      <c r="AD54" s="116">
        <v>0</v>
      </c>
      <c r="AE54" s="243">
        <v>0</v>
      </c>
      <c r="AF54" s="260">
        <v>0</v>
      </c>
      <c r="AG54" s="251">
        <v>0</v>
      </c>
      <c r="AH54" s="52"/>
      <c r="AI54" s="119"/>
      <c r="AJ54" s="120"/>
      <c r="AK54" s="121"/>
      <c r="AL54" s="162"/>
      <c r="AM54" s="123"/>
    </row>
    <row r="55" spans="1:39" ht="21" customHeight="1" x14ac:dyDescent="0.15">
      <c r="A55" s="8" t="s">
        <v>205</v>
      </c>
      <c r="B55" s="163">
        <f t="shared" ref="B55:AG55" si="37">SUM(B53:B54)</f>
        <v>11</v>
      </c>
      <c r="C55" s="124">
        <f t="shared" si="37"/>
        <v>2</v>
      </c>
      <c r="D55" s="125">
        <f t="shared" si="37"/>
        <v>11</v>
      </c>
      <c r="E55" s="126">
        <f t="shared" si="37"/>
        <v>2</v>
      </c>
      <c r="F55" s="125">
        <f t="shared" si="37"/>
        <v>0</v>
      </c>
      <c r="G55" s="127">
        <f t="shared" si="37"/>
        <v>0</v>
      </c>
      <c r="H55" s="163">
        <f t="shared" si="37"/>
        <v>6</v>
      </c>
      <c r="I55" s="124">
        <f t="shared" si="37"/>
        <v>1</v>
      </c>
      <c r="J55" s="125">
        <f t="shared" si="37"/>
        <v>6</v>
      </c>
      <c r="K55" s="126">
        <f t="shared" si="37"/>
        <v>1</v>
      </c>
      <c r="L55" s="125">
        <f t="shared" si="37"/>
        <v>0</v>
      </c>
      <c r="M55" s="127">
        <f t="shared" si="37"/>
        <v>0</v>
      </c>
      <c r="N55" s="163">
        <f t="shared" si="37"/>
        <v>5</v>
      </c>
      <c r="O55" s="124">
        <f t="shared" si="37"/>
        <v>1</v>
      </c>
      <c r="P55" s="125">
        <f t="shared" si="37"/>
        <v>0</v>
      </c>
      <c r="Q55" s="126">
        <f t="shared" si="37"/>
        <v>0</v>
      </c>
      <c r="R55" s="125">
        <f t="shared" si="37"/>
        <v>5</v>
      </c>
      <c r="S55" s="127">
        <f t="shared" si="37"/>
        <v>1</v>
      </c>
      <c r="T55" s="163">
        <f t="shared" si="37"/>
        <v>5</v>
      </c>
      <c r="U55" s="124">
        <f t="shared" si="37"/>
        <v>1</v>
      </c>
      <c r="V55" s="125">
        <f t="shared" si="37"/>
        <v>0</v>
      </c>
      <c r="W55" s="126">
        <f t="shared" si="37"/>
        <v>0</v>
      </c>
      <c r="X55" s="125">
        <f t="shared" si="37"/>
        <v>5</v>
      </c>
      <c r="Y55" s="127">
        <f t="shared" si="37"/>
        <v>1</v>
      </c>
      <c r="Z55" s="163">
        <f t="shared" si="37"/>
        <v>0</v>
      </c>
      <c r="AA55" s="124">
        <f t="shared" si="37"/>
        <v>0</v>
      </c>
      <c r="AB55" s="125">
        <f t="shared" si="37"/>
        <v>0</v>
      </c>
      <c r="AC55" s="126">
        <f t="shared" si="37"/>
        <v>0</v>
      </c>
      <c r="AD55" s="125">
        <f t="shared" si="37"/>
        <v>0</v>
      </c>
      <c r="AE55" s="167">
        <f t="shared" si="37"/>
        <v>0</v>
      </c>
      <c r="AF55" s="261">
        <f t="shared" si="37"/>
        <v>0</v>
      </c>
      <c r="AG55" s="249">
        <f t="shared" si="37"/>
        <v>0</v>
      </c>
      <c r="AH55" s="164">
        <f>集計表1!B50/B55</f>
        <v>2967.4545454545455</v>
      </c>
      <c r="AI55" s="129">
        <f>集計表2!C51/集計表1!B50</f>
        <v>4.9228601188652652</v>
      </c>
      <c r="AJ55" s="130">
        <f>集計表2!F51/集計表1!B50</f>
        <v>7.5608112248024023E-2</v>
      </c>
      <c r="AK55" s="131">
        <f>集計表2!I51/集計表1!B50</f>
        <v>4.9820783040254888</v>
      </c>
      <c r="AL55" s="132">
        <f>集計表2!G51/集計表1!B50</f>
        <v>0.59212058084676189</v>
      </c>
      <c r="AM55" s="133">
        <f>集計表2!I51/集計表2!G51</f>
        <v>8.4139590231788084</v>
      </c>
    </row>
    <row r="56" spans="1:39" ht="21" customHeight="1" x14ac:dyDescent="0.15">
      <c r="A56" s="6" t="s">
        <v>3</v>
      </c>
      <c r="B56" s="10">
        <f t="shared" si="29"/>
        <v>13</v>
      </c>
      <c r="C56" s="115">
        <f t="shared" si="29"/>
        <v>4</v>
      </c>
      <c r="D56" s="116">
        <f t="shared" si="30"/>
        <v>13</v>
      </c>
      <c r="E56" s="117">
        <f t="shared" si="30"/>
        <v>4</v>
      </c>
      <c r="F56" s="116">
        <f t="shared" si="31"/>
        <v>0</v>
      </c>
      <c r="G56" s="118">
        <f t="shared" si="31"/>
        <v>0</v>
      </c>
      <c r="H56" s="10">
        <f t="shared" si="32"/>
        <v>6</v>
      </c>
      <c r="I56" s="115">
        <f t="shared" si="32"/>
        <v>1</v>
      </c>
      <c r="J56" s="116">
        <v>6</v>
      </c>
      <c r="K56" s="117">
        <v>1</v>
      </c>
      <c r="L56" s="116">
        <v>0</v>
      </c>
      <c r="M56" s="118">
        <v>0</v>
      </c>
      <c r="N56" s="10">
        <f t="shared" si="33"/>
        <v>7</v>
      </c>
      <c r="O56" s="115">
        <f t="shared" si="33"/>
        <v>3</v>
      </c>
      <c r="P56" s="116">
        <f t="shared" si="33"/>
        <v>2</v>
      </c>
      <c r="Q56" s="117">
        <f t="shared" si="33"/>
        <v>0</v>
      </c>
      <c r="R56" s="116">
        <f t="shared" si="33"/>
        <v>5</v>
      </c>
      <c r="S56" s="118">
        <f t="shared" si="33"/>
        <v>3</v>
      </c>
      <c r="T56" s="10">
        <f t="shared" si="34"/>
        <v>7</v>
      </c>
      <c r="U56" s="115">
        <f t="shared" si="34"/>
        <v>3</v>
      </c>
      <c r="V56" s="116">
        <v>2</v>
      </c>
      <c r="W56" s="117">
        <v>0</v>
      </c>
      <c r="X56" s="116">
        <v>5</v>
      </c>
      <c r="Y56" s="118">
        <v>3</v>
      </c>
      <c r="Z56" s="10">
        <f t="shared" si="35"/>
        <v>0</v>
      </c>
      <c r="AA56" s="115">
        <f t="shared" si="35"/>
        <v>0</v>
      </c>
      <c r="AB56" s="116">
        <v>0</v>
      </c>
      <c r="AC56" s="117">
        <v>0</v>
      </c>
      <c r="AD56" s="116">
        <v>0</v>
      </c>
      <c r="AE56" s="243">
        <v>0</v>
      </c>
      <c r="AF56" s="260">
        <v>0</v>
      </c>
      <c r="AG56" s="251">
        <v>0</v>
      </c>
      <c r="AH56" s="109"/>
      <c r="AI56" s="119"/>
      <c r="AJ56" s="120"/>
      <c r="AK56" s="121"/>
      <c r="AL56" s="161"/>
      <c r="AM56" s="135"/>
    </row>
    <row r="57" spans="1:39" ht="21" customHeight="1" x14ac:dyDescent="0.15">
      <c r="A57" s="6" t="s">
        <v>134</v>
      </c>
      <c r="B57" s="10">
        <f t="shared" si="29"/>
        <v>5</v>
      </c>
      <c r="C57" s="115">
        <f t="shared" si="29"/>
        <v>1</v>
      </c>
      <c r="D57" s="116">
        <f t="shared" si="30"/>
        <v>0</v>
      </c>
      <c r="E57" s="117">
        <f t="shared" si="30"/>
        <v>0</v>
      </c>
      <c r="F57" s="116">
        <f t="shared" si="31"/>
        <v>5</v>
      </c>
      <c r="G57" s="118">
        <f t="shared" si="31"/>
        <v>1</v>
      </c>
      <c r="H57" s="10">
        <f t="shared" si="32"/>
        <v>1</v>
      </c>
      <c r="I57" s="115">
        <f t="shared" si="32"/>
        <v>1</v>
      </c>
      <c r="J57" s="116">
        <v>0</v>
      </c>
      <c r="K57" s="117">
        <v>0</v>
      </c>
      <c r="L57" s="116">
        <v>1</v>
      </c>
      <c r="M57" s="118">
        <v>1</v>
      </c>
      <c r="N57" s="10">
        <f t="shared" si="33"/>
        <v>4</v>
      </c>
      <c r="O57" s="115">
        <f t="shared" si="33"/>
        <v>0</v>
      </c>
      <c r="P57" s="116">
        <f t="shared" si="33"/>
        <v>2</v>
      </c>
      <c r="Q57" s="117">
        <f t="shared" si="33"/>
        <v>0</v>
      </c>
      <c r="R57" s="116">
        <f t="shared" si="33"/>
        <v>2</v>
      </c>
      <c r="S57" s="118">
        <f t="shared" si="33"/>
        <v>0</v>
      </c>
      <c r="T57" s="10">
        <f t="shared" si="34"/>
        <v>0</v>
      </c>
      <c r="U57" s="115">
        <f t="shared" si="34"/>
        <v>0</v>
      </c>
      <c r="V57" s="116">
        <v>0</v>
      </c>
      <c r="W57" s="117">
        <v>0</v>
      </c>
      <c r="X57" s="116">
        <v>0</v>
      </c>
      <c r="Y57" s="118">
        <v>0</v>
      </c>
      <c r="Z57" s="10">
        <f t="shared" si="35"/>
        <v>4</v>
      </c>
      <c r="AA57" s="115">
        <f t="shared" si="35"/>
        <v>0</v>
      </c>
      <c r="AB57" s="116">
        <v>2</v>
      </c>
      <c r="AC57" s="117">
        <v>0</v>
      </c>
      <c r="AD57" s="116">
        <v>2</v>
      </c>
      <c r="AE57" s="243">
        <v>0</v>
      </c>
      <c r="AF57" s="260">
        <v>0</v>
      </c>
      <c r="AG57" s="251">
        <v>0</v>
      </c>
      <c r="AH57" s="52"/>
      <c r="AI57" s="119"/>
      <c r="AJ57" s="120"/>
      <c r="AK57" s="121"/>
      <c r="AL57" s="162"/>
      <c r="AM57" s="123"/>
    </row>
    <row r="58" spans="1:39" ht="21" customHeight="1" x14ac:dyDescent="0.15">
      <c r="A58" s="8" t="s">
        <v>157</v>
      </c>
      <c r="B58" s="163">
        <f t="shared" ref="B58:G58" si="38">SUM(B56:B57)</f>
        <v>18</v>
      </c>
      <c r="C58" s="124">
        <f t="shared" si="38"/>
        <v>5</v>
      </c>
      <c r="D58" s="125">
        <f t="shared" si="38"/>
        <v>13</v>
      </c>
      <c r="E58" s="126">
        <f t="shared" si="38"/>
        <v>4</v>
      </c>
      <c r="F58" s="125">
        <f t="shared" si="38"/>
        <v>5</v>
      </c>
      <c r="G58" s="127">
        <f t="shared" si="38"/>
        <v>1</v>
      </c>
      <c r="H58" s="163">
        <f t="shared" ref="H58:AG58" si="39">SUM(H56:H57)</f>
        <v>7</v>
      </c>
      <c r="I58" s="124">
        <f t="shared" si="39"/>
        <v>2</v>
      </c>
      <c r="J58" s="125">
        <f t="shared" si="39"/>
        <v>6</v>
      </c>
      <c r="K58" s="126">
        <f t="shared" si="39"/>
        <v>1</v>
      </c>
      <c r="L58" s="125">
        <f t="shared" si="39"/>
        <v>1</v>
      </c>
      <c r="M58" s="127">
        <f t="shared" si="39"/>
        <v>1</v>
      </c>
      <c r="N58" s="163">
        <f t="shared" si="39"/>
        <v>11</v>
      </c>
      <c r="O58" s="124">
        <f t="shared" si="39"/>
        <v>3</v>
      </c>
      <c r="P58" s="125">
        <f t="shared" si="39"/>
        <v>4</v>
      </c>
      <c r="Q58" s="126">
        <f t="shared" si="39"/>
        <v>0</v>
      </c>
      <c r="R58" s="125">
        <f t="shared" si="39"/>
        <v>7</v>
      </c>
      <c r="S58" s="127">
        <f t="shared" si="39"/>
        <v>3</v>
      </c>
      <c r="T58" s="163">
        <f t="shared" si="39"/>
        <v>7</v>
      </c>
      <c r="U58" s="124">
        <f t="shared" si="39"/>
        <v>3</v>
      </c>
      <c r="V58" s="125">
        <f t="shared" si="39"/>
        <v>2</v>
      </c>
      <c r="W58" s="126">
        <f t="shared" si="39"/>
        <v>0</v>
      </c>
      <c r="X58" s="125">
        <f t="shared" si="39"/>
        <v>5</v>
      </c>
      <c r="Y58" s="127">
        <f t="shared" si="39"/>
        <v>3</v>
      </c>
      <c r="Z58" s="163">
        <f t="shared" si="39"/>
        <v>4</v>
      </c>
      <c r="AA58" s="124">
        <f t="shared" si="39"/>
        <v>0</v>
      </c>
      <c r="AB58" s="125">
        <f t="shared" si="39"/>
        <v>2</v>
      </c>
      <c r="AC58" s="126">
        <f t="shared" si="39"/>
        <v>0</v>
      </c>
      <c r="AD58" s="125">
        <f t="shared" si="39"/>
        <v>2</v>
      </c>
      <c r="AE58" s="167">
        <f t="shared" si="39"/>
        <v>0</v>
      </c>
      <c r="AF58" s="261">
        <f t="shared" si="39"/>
        <v>0</v>
      </c>
      <c r="AG58" s="249">
        <f t="shared" si="39"/>
        <v>0</v>
      </c>
      <c r="AH58" s="164">
        <f>集計表1!B53/B58</f>
        <v>2267.9444444444443</v>
      </c>
      <c r="AI58" s="129">
        <f>集計表2!C54/集計表1!B53</f>
        <v>5.9404747323812552</v>
      </c>
      <c r="AJ58" s="130">
        <f>集計表2!F54/集計表1!B53</f>
        <v>0.15422678392082895</v>
      </c>
      <c r="AK58" s="131">
        <f>集計表2!I54/集計表1!B53</f>
        <v>4.572544888910663</v>
      </c>
      <c r="AL58" s="132">
        <f>集計表2!G54/集計表1!B53</f>
        <v>0.32824633172476297</v>
      </c>
      <c r="AM58" s="133">
        <f>集計表2!I54/集計表2!G54</f>
        <v>13.930223880597016</v>
      </c>
    </row>
    <row r="59" spans="1:39" ht="21" customHeight="1" x14ac:dyDescent="0.15">
      <c r="A59" s="6" t="s">
        <v>40</v>
      </c>
      <c r="B59" s="10">
        <f>H59+N59</f>
        <v>11</v>
      </c>
      <c r="C59" s="115">
        <f>I59+O59</f>
        <v>9</v>
      </c>
      <c r="D59" s="116">
        <f>J59+T59</f>
        <v>10</v>
      </c>
      <c r="E59" s="117">
        <f>K59+U59</f>
        <v>9</v>
      </c>
      <c r="F59" s="116">
        <f>L59+Z59</f>
        <v>1</v>
      </c>
      <c r="G59" s="118">
        <f>M59+AA59</f>
        <v>0</v>
      </c>
      <c r="H59" s="10">
        <f>J59+L59</f>
        <v>6</v>
      </c>
      <c r="I59" s="115">
        <f>K59+M59</f>
        <v>4</v>
      </c>
      <c r="J59" s="116">
        <v>5</v>
      </c>
      <c r="K59" s="117">
        <v>4</v>
      </c>
      <c r="L59" s="116">
        <v>1</v>
      </c>
      <c r="M59" s="118">
        <v>0</v>
      </c>
      <c r="N59" s="10">
        <f t="shared" ref="N59:S60" si="40">T59+Z59</f>
        <v>5</v>
      </c>
      <c r="O59" s="115">
        <f t="shared" si="40"/>
        <v>5</v>
      </c>
      <c r="P59" s="116">
        <f t="shared" si="40"/>
        <v>4</v>
      </c>
      <c r="Q59" s="117">
        <f t="shared" si="40"/>
        <v>4</v>
      </c>
      <c r="R59" s="116">
        <f t="shared" si="40"/>
        <v>1</v>
      </c>
      <c r="S59" s="118">
        <f t="shared" si="40"/>
        <v>1</v>
      </c>
      <c r="T59" s="10">
        <f>V59+X59</f>
        <v>5</v>
      </c>
      <c r="U59" s="115">
        <f>W59+Y59</f>
        <v>5</v>
      </c>
      <c r="V59" s="116">
        <v>4</v>
      </c>
      <c r="W59" s="117">
        <v>4</v>
      </c>
      <c r="X59" s="116">
        <v>1</v>
      </c>
      <c r="Y59" s="118">
        <v>1</v>
      </c>
      <c r="Z59" s="10">
        <f>AB59+AD59</f>
        <v>0</v>
      </c>
      <c r="AA59" s="115">
        <f>AC59+AE59</f>
        <v>0</v>
      </c>
      <c r="AB59" s="116">
        <v>0</v>
      </c>
      <c r="AC59" s="117">
        <v>0</v>
      </c>
      <c r="AD59" s="116">
        <v>0</v>
      </c>
      <c r="AE59" s="243">
        <v>0</v>
      </c>
      <c r="AF59" s="260">
        <v>0</v>
      </c>
      <c r="AG59" s="251">
        <v>0</v>
      </c>
      <c r="AH59" s="109"/>
      <c r="AI59" s="119"/>
      <c r="AJ59" s="120"/>
      <c r="AK59" s="121"/>
      <c r="AL59" s="161"/>
      <c r="AM59" s="135"/>
    </row>
    <row r="60" spans="1:39" ht="21" customHeight="1" x14ac:dyDescent="0.15">
      <c r="A60" s="6" t="s">
        <v>43</v>
      </c>
      <c r="B60" s="10">
        <f>H60+N60</f>
        <v>5</v>
      </c>
      <c r="C60" s="115">
        <f>I60+O60</f>
        <v>2</v>
      </c>
      <c r="D60" s="116">
        <f>J60+T60</f>
        <v>4</v>
      </c>
      <c r="E60" s="117">
        <f>K60+U60</f>
        <v>2</v>
      </c>
      <c r="F60" s="116">
        <f>L60+Z60</f>
        <v>1</v>
      </c>
      <c r="G60" s="118">
        <f>M60+AA60</f>
        <v>0</v>
      </c>
      <c r="H60" s="10">
        <f>J60+L60</f>
        <v>2</v>
      </c>
      <c r="I60" s="115">
        <f>K60+M60</f>
        <v>1</v>
      </c>
      <c r="J60" s="116">
        <v>1</v>
      </c>
      <c r="K60" s="117">
        <v>1</v>
      </c>
      <c r="L60" s="116">
        <v>1</v>
      </c>
      <c r="M60" s="118">
        <v>0</v>
      </c>
      <c r="N60" s="10">
        <f t="shared" si="40"/>
        <v>3</v>
      </c>
      <c r="O60" s="115">
        <f t="shared" si="40"/>
        <v>1</v>
      </c>
      <c r="P60" s="116">
        <f t="shared" si="40"/>
        <v>1</v>
      </c>
      <c r="Q60" s="117">
        <f t="shared" si="40"/>
        <v>0</v>
      </c>
      <c r="R60" s="116">
        <f t="shared" si="40"/>
        <v>2</v>
      </c>
      <c r="S60" s="118">
        <f t="shared" si="40"/>
        <v>1</v>
      </c>
      <c r="T60" s="10">
        <f>V60+X60</f>
        <v>3</v>
      </c>
      <c r="U60" s="115">
        <f>W60+Y60</f>
        <v>1</v>
      </c>
      <c r="V60" s="116">
        <v>1</v>
      </c>
      <c r="W60" s="117">
        <v>0</v>
      </c>
      <c r="X60" s="116">
        <v>2</v>
      </c>
      <c r="Y60" s="118">
        <v>1</v>
      </c>
      <c r="Z60" s="10">
        <f>AB60+AD60</f>
        <v>0</v>
      </c>
      <c r="AA60" s="115">
        <f>AC60+AE60</f>
        <v>0</v>
      </c>
      <c r="AB60" s="116">
        <v>0</v>
      </c>
      <c r="AC60" s="117">
        <v>0</v>
      </c>
      <c r="AD60" s="116">
        <v>0</v>
      </c>
      <c r="AE60" s="243">
        <v>0</v>
      </c>
      <c r="AF60" s="260">
        <v>0</v>
      </c>
      <c r="AG60" s="251">
        <v>0</v>
      </c>
      <c r="AH60" s="52"/>
      <c r="AI60" s="119"/>
      <c r="AJ60" s="120"/>
      <c r="AK60" s="121"/>
      <c r="AL60" s="162"/>
      <c r="AM60" s="123"/>
    </row>
    <row r="61" spans="1:39" ht="21" customHeight="1" x14ac:dyDescent="0.15">
      <c r="A61" s="8" t="s">
        <v>158</v>
      </c>
      <c r="B61" s="163">
        <f t="shared" ref="B61:G61" si="41">SUM(B59:B60)</f>
        <v>16</v>
      </c>
      <c r="C61" s="124">
        <f t="shared" si="41"/>
        <v>11</v>
      </c>
      <c r="D61" s="125">
        <f t="shared" si="41"/>
        <v>14</v>
      </c>
      <c r="E61" s="126">
        <f t="shared" si="41"/>
        <v>11</v>
      </c>
      <c r="F61" s="125">
        <f t="shared" si="41"/>
        <v>2</v>
      </c>
      <c r="G61" s="127">
        <f t="shared" si="41"/>
        <v>0</v>
      </c>
      <c r="H61" s="163">
        <f t="shared" ref="H61:AG61" si="42">SUM(H59:H60)</f>
        <v>8</v>
      </c>
      <c r="I61" s="124">
        <f t="shared" si="42"/>
        <v>5</v>
      </c>
      <c r="J61" s="125">
        <f t="shared" si="42"/>
        <v>6</v>
      </c>
      <c r="K61" s="126">
        <f t="shared" si="42"/>
        <v>5</v>
      </c>
      <c r="L61" s="125">
        <f t="shared" si="42"/>
        <v>2</v>
      </c>
      <c r="M61" s="127">
        <f t="shared" si="42"/>
        <v>0</v>
      </c>
      <c r="N61" s="163">
        <f t="shared" si="42"/>
        <v>8</v>
      </c>
      <c r="O61" s="124">
        <f t="shared" si="42"/>
        <v>6</v>
      </c>
      <c r="P61" s="125">
        <f t="shared" si="42"/>
        <v>5</v>
      </c>
      <c r="Q61" s="126">
        <f t="shared" si="42"/>
        <v>4</v>
      </c>
      <c r="R61" s="125">
        <f t="shared" si="42"/>
        <v>3</v>
      </c>
      <c r="S61" s="127">
        <f t="shared" si="42"/>
        <v>2</v>
      </c>
      <c r="T61" s="163">
        <f t="shared" si="42"/>
        <v>8</v>
      </c>
      <c r="U61" s="124">
        <f t="shared" si="42"/>
        <v>6</v>
      </c>
      <c r="V61" s="125">
        <f t="shared" si="42"/>
        <v>5</v>
      </c>
      <c r="W61" s="126">
        <f t="shared" si="42"/>
        <v>4</v>
      </c>
      <c r="X61" s="125">
        <f t="shared" si="42"/>
        <v>3</v>
      </c>
      <c r="Y61" s="127">
        <f t="shared" si="42"/>
        <v>2</v>
      </c>
      <c r="Z61" s="163">
        <f t="shared" si="42"/>
        <v>0</v>
      </c>
      <c r="AA61" s="124">
        <f t="shared" si="42"/>
        <v>0</v>
      </c>
      <c r="AB61" s="125">
        <f t="shared" si="42"/>
        <v>0</v>
      </c>
      <c r="AC61" s="126">
        <f t="shared" si="42"/>
        <v>0</v>
      </c>
      <c r="AD61" s="125">
        <f t="shared" si="42"/>
        <v>0</v>
      </c>
      <c r="AE61" s="167">
        <f t="shared" si="42"/>
        <v>0</v>
      </c>
      <c r="AF61" s="261">
        <f t="shared" si="42"/>
        <v>0</v>
      </c>
      <c r="AG61" s="249">
        <f t="shared" si="42"/>
        <v>0</v>
      </c>
      <c r="AH61" s="164">
        <f>集計表1!B56/B61</f>
        <v>3047.5625</v>
      </c>
      <c r="AI61" s="129">
        <f>集計表2!C57/集計表1!B56</f>
        <v>6.3086072886118005</v>
      </c>
      <c r="AJ61" s="130">
        <f>集計表2!F57/集計表1!B56</f>
        <v>0.12559217407354237</v>
      </c>
      <c r="AK61" s="131">
        <f>集計表2!I57/集計表1!B56</f>
        <v>4.6360205902257956</v>
      </c>
      <c r="AL61" s="132">
        <f>集計表2!G57/集計表1!B56</f>
        <v>0.50776235105924816</v>
      </c>
      <c r="AM61" s="133">
        <f>集計表2!I57/集計表2!G57</f>
        <v>9.1302960539601763</v>
      </c>
    </row>
    <row r="62" spans="1:39" ht="21" customHeight="1" x14ac:dyDescent="0.15">
      <c r="A62" s="6" t="s">
        <v>21</v>
      </c>
      <c r="B62" s="10">
        <f>H62+N62</f>
        <v>10</v>
      </c>
      <c r="C62" s="115">
        <f>I62+O62</f>
        <v>4</v>
      </c>
      <c r="D62" s="116">
        <f>J62+T62</f>
        <v>10</v>
      </c>
      <c r="E62" s="117">
        <f>K62+U62</f>
        <v>4</v>
      </c>
      <c r="F62" s="116">
        <f>L62+Z62</f>
        <v>0</v>
      </c>
      <c r="G62" s="118">
        <f>M62+AA62</f>
        <v>0</v>
      </c>
      <c r="H62" s="10">
        <f>J62+L62</f>
        <v>1</v>
      </c>
      <c r="I62" s="115">
        <f>K62+M62</f>
        <v>1</v>
      </c>
      <c r="J62" s="116">
        <v>1</v>
      </c>
      <c r="K62" s="117">
        <v>1</v>
      </c>
      <c r="L62" s="116">
        <v>0</v>
      </c>
      <c r="M62" s="118">
        <v>0</v>
      </c>
      <c r="N62" s="10">
        <f t="shared" ref="N62:S63" si="43">T62+Z62</f>
        <v>9</v>
      </c>
      <c r="O62" s="115">
        <f t="shared" si="43"/>
        <v>3</v>
      </c>
      <c r="P62" s="116">
        <f>V62+AB62</f>
        <v>4</v>
      </c>
      <c r="Q62" s="117">
        <f t="shared" si="43"/>
        <v>3</v>
      </c>
      <c r="R62" s="116">
        <f t="shared" si="43"/>
        <v>5</v>
      </c>
      <c r="S62" s="118">
        <f t="shared" si="43"/>
        <v>0</v>
      </c>
      <c r="T62" s="10">
        <f>V62+X62</f>
        <v>9</v>
      </c>
      <c r="U62" s="115">
        <f>W62+Y62</f>
        <v>3</v>
      </c>
      <c r="V62" s="116">
        <v>4</v>
      </c>
      <c r="W62" s="117">
        <v>3</v>
      </c>
      <c r="X62" s="116">
        <v>5</v>
      </c>
      <c r="Y62" s="118">
        <v>0</v>
      </c>
      <c r="Z62" s="10">
        <f>AB62+AD62</f>
        <v>0</v>
      </c>
      <c r="AA62" s="115">
        <f>AC62+AE62</f>
        <v>0</v>
      </c>
      <c r="AB62" s="116">
        <v>0</v>
      </c>
      <c r="AC62" s="117">
        <v>0</v>
      </c>
      <c r="AD62" s="116">
        <v>0</v>
      </c>
      <c r="AE62" s="243">
        <v>0</v>
      </c>
      <c r="AF62" s="260">
        <v>0</v>
      </c>
      <c r="AG62" s="251">
        <v>0</v>
      </c>
      <c r="AH62" s="109"/>
      <c r="AI62" s="165"/>
      <c r="AJ62" s="120"/>
      <c r="AK62" s="166"/>
      <c r="AL62" s="150"/>
      <c r="AM62" s="135"/>
    </row>
    <row r="63" spans="1:39" ht="21" customHeight="1" x14ac:dyDescent="0.15">
      <c r="A63" s="6" t="s">
        <v>39</v>
      </c>
      <c r="B63" s="10">
        <f>H63+N63</f>
        <v>4</v>
      </c>
      <c r="C63" s="115">
        <f>I63+O63</f>
        <v>2</v>
      </c>
      <c r="D63" s="116">
        <f>J63+T63</f>
        <v>4</v>
      </c>
      <c r="E63" s="117">
        <f>K63+U63</f>
        <v>2</v>
      </c>
      <c r="F63" s="116">
        <f>L63+Z63</f>
        <v>0</v>
      </c>
      <c r="G63" s="118">
        <f>M63+AA63</f>
        <v>0</v>
      </c>
      <c r="H63" s="10">
        <f>J63+L63</f>
        <v>0</v>
      </c>
      <c r="I63" s="115">
        <f>K63+M63</f>
        <v>0</v>
      </c>
      <c r="J63" s="116">
        <v>0</v>
      </c>
      <c r="K63" s="117">
        <v>0</v>
      </c>
      <c r="L63" s="116">
        <v>0</v>
      </c>
      <c r="M63" s="118">
        <v>0</v>
      </c>
      <c r="N63" s="10">
        <f t="shared" si="43"/>
        <v>4</v>
      </c>
      <c r="O63" s="115">
        <f t="shared" si="43"/>
        <v>2</v>
      </c>
      <c r="P63" s="116">
        <f t="shared" si="43"/>
        <v>2</v>
      </c>
      <c r="Q63" s="117">
        <f t="shared" si="43"/>
        <v>2</v>
      </c>
      <c r="R63" s="116">
        <f t="shared" si="43"/>
        <v>2</v>
      </c>
      <c r="S63" s="118">
        <f t="shared" si="43"/>
        <v>0</v>
      </c>
      <c r="T63" s="10">
        <f>V63+X63</f>
        <v>4</v>
      </c>
      <c r="U63" s="115">
        <f>W63+Y63</f>
        <v>2</v>
      </c>
      <c r="V63" s="116">
        <v>2</v>
      </c>
      <c r="W63" s="117">
        <v>2</v>
      </c>
      <c r="X63" s="116">
        <v>2</v>
      </c>
      <c r="Y63" s="118">
        <v>0</v>
      </c>
      <c r="Z63" s="10">
        <f>AB63+AD63</f>
        <v>0</v>
      </c>
      <c r="AA63" s="115">
        <f>AC63+AE63</f>
        <v>0</v>
      </c>
      <c r="AB63" s="116">
        <v>0</v>
      </c>
      <c r="AC63" s="117">
        <v>0</v>
      </c>
      <c r="AD63" s="116">
        <v>0</v>
      </c>
      <c r="AE63" s="243">
        <v>0</v>
      </c>
      <c r="AF63" s="260">
        <v>0</v>
      </c>
      <c r="AG63" s="251">
        <v>0</v>
      </c>
      <c r="AH63" s="52"/>
      <c r="AI63" s="119"/>
      <c r="AJ63" s="120"/>
      <c r="AK63" s="121"/>
      <c r="AL63" s="162"/>
      <c r="AM63" s="123"/>
    </row>
    <row r="64" spans="1:39" ht="21" customHeight="1" x14ac:dyDescent="0.15">
      <c r="A64" s="8" t="s">
        <v>187</v>
      </c>
      <c r="B64" s="163">
        <f t="shared" ref="B64:G64" si="44">SUM(B62:B63)</f>
        <v>14</v>
      </c>
      <c r="C64" s="124">
        <f t="shared" si="44"/>
        <v>6</v>
      </c>
      <c r="D64" s="125">
        <f t="shared" si="44"/>
        <v>14</v>
      </c>
      <c r="E64" s="126">
        <f t="shared" si="44"/>
        <v>6</v>
      </c>
      <c r="F64" s="125">
        <f t="shared" si="44"/>
        <v>0</v>
      </c>
      <c r="G64" s="127">
        <f t="shared" si="44"/>
        <v>0</v>
      </c>
      <c r="H64" s="163">
        <f t="shared" ref="H64:AG64" si="45">SUM(H62:H63)</f>
        <v>1</v>
      </c>
      <c r="I64" s="124">
        <f t="shared" si="45"/>
        <v>1</v>
      </c>
      <c r="J64" s="125">
        <f t="shared" si="45"/>
        <v>1</v>
      </c>
      <c r="K64" s="126">
        <f t="shared" si="45"/>
        <v>1</v>
      </c>
      <c r="L64" s="125">
        <f t="shared" si="45"/>
        <v>0</v>
      </c>
      <c r="M64" s="127">
        <f t="shared" si="45"/>
        <v>0</v>
      </c>
      <c r="N64" s="163">
        <f t="shared" si="45"/>
        <v>13</v>
      </c>
      <c r="O64" s="124">
        <f t="shared" si="45"/>
        <v>5</v>
      </c>
      <c r="P64" s="125">
        <f t="shared" si="45"/>
        <v>6</v>
      </c>
      <c r="Q64" s="126">
        <f t="shared" si="45"/>
        <v>5</v>
      </c>
      <c r="R64" s="125">
        <f t="shared" si="45"/>
        <v>7</v>
      </c>
      <c r="S64" s="127">
        <f t="shared" si="45"/>
        <v>0</v>
      </c>
      <c r="T64" s="163">
        <f t="shared" si="45"/>
        <v>13</v>
      </c>
      <c r="U64" s="124">
        <f t="shared" si="45"/>
        <v>5</v>
      </c>
      <c r="V64" s="125">
        <f t="shared" si="45"/>
        <v>6</v>
      </c>
      <c r="W64" s="126">
        <f t="shared" si="45"/>
        <v>5</v>
      </c>
      <c r="X64" s="125">
        <f t="shared" si="45"/>
        <v>7</v>
      </c>
      <c r="Y64" s="127">
        <f t="shared" si="45"/>
        <v>0</v>
      </c>
      <c r="Z64" s="163">
        <f t="shared" si="45"/>
        <v>0</v>
      </c>
      <c r="AA64" s="124">
        <f t="shared" si="45"/>
        <v>0</v>
      </c>
      <c r="AB64" s="125">
        <f t="shared" si="45"/>
        <v>0</v>
      </c>
      <c r="AC64" s="126">
        <f t="shared" si="45"/>
        <v>0</v>
      </c>
      <c r="AD64" s="125">
        <f t="shared" si="45"/>
        <v>0</v>
      </c>
      <c r="AE64" s="167">
        <f t="shared" si="45"/>
        <v>0</v>
      </c>
      <c r="AF64" s="261">
        <f t="shared" si="45"/>
        <v>0</v>
      </c>
      <c r="AG64" s="249">
        <f t="shared" si="45"/>
        <v>0</v>
      </c>
      <c r="AH64" s="164">
        <f>集計表1!B59/B64</f>
        <v>2145.9285714285716</v>
      </c>
      <c r="AI64" s="129">
        <f>集計表2!C60/集計表1!B59</f>
        <v>5.5987418034151046</v>
      </c>
      <c r="AJ64" s="130">
        <f>集計表2!F60/集計表1!B59</f>
        <v>0.15680857437672668</v>
      </c>
      <c r="AK64" s="131">
        <f>集計表2!I60/集計表1!B59</f>
        <v>4.3767599773657757</v>
      </c>
      <c r="AL64" s="132">
        <f>集計表2!G60/集計表1!B59</f>
        <v>0.22953766268348699</v>
      </c>
      <c r="AM64" s="133">
        <f>集計表2!I60/集計表2!G60</f>
        <v>19.06772041763341</v>
      </c>
    </row>
    <row r="65" spans="1:39" ht="21" customHeight="1" x14ac:dyDescent="0.15">
      <c r="A65" s="6" t="s">
        <v>146</v>
      </c>
      <c r="B65" s="65">
        <f t="shared" ref="B65:C69" si="46">H65+N65</f>
        <v>9</v>
      </c>
      <c r="C65" s="115">
        <f t="shared" si="46"/>
        <v>5</v>
      </c>
      <c r="D65" s="116">
        <f t="shared" ref="D65:E69" si="47">J65+T65</f>
        <v>9</v>
      </c>
      <c r="E65" s="117">
        <f t="shared" si="47"/>
        <v>5</v>
      </c>
      <c r="F65" s="116">
        <f t="shared" ref="F65:G69" si="48">L65+Z65</f>
        <v>0</v>
      </c>
      <c r="G65" s="118">
        <f t="shared" si="48"/>
        <v>0</v>
      </c>
      <c r="H65" s="65">
        <f t="shared" ref="H65:I69" si="49">J65+L65</f>
        <v>5</v>
      </c>
      <c r="I65" s="115">
        <f t="shared" si="49"/>
        <v>1</v>
      </c>
      <c r="J65" s="116">
        <v>5</v>
      </c>
      <c r="K65" s="117">
        <v>1</v>
      </c>
      <c r="L65" s="116">
        <v>0</v>
      </c>
      <c r="M65" s="118">
        <v>0</v>
      </c>
      <c r="N65" s="65">
        <f t="shared" ref="N65:S69" si="50">T65+Z65</f>
        <v>4</v>
      </c>
      <c r="O65" s="115">
        <f t="shared" si="50"/>
        <v>4</v>
      </c>
      <c r="P65" s="116">
        <f t="shared" si="50"/>
        <v>4</v>
      </c>
      <c r="Q65" s="117">
        <f t="shared" si="50"/>
        <v>4</v>
      </c>
      <c r="R65" s="116">
        <f t="shared" si="50"/>
        <v>0</v>
      </c>
      <c r="S65" s="118">
        <f t="shared" si="50"/>
        <v>0</v>
      </c>
      <c r="T65" s="65">
        <f t="shared" ref="T65:U69" si="51">V65+X65</f>
        <v>4</v>
      </c>
      <c r="U65" s="115">
        <f t="shared" si="51"/>
        <v>4</v>
      </c>
      <c r="V65" s="116">
        <v>4</v>
      </c>
      <c r="W65" s="117">
        <v>4</v>
      </c>
      <c r="X65" s="116">
        <v>0</v>
      </c>
      <c r="Y65" s="118">
        <v>0</v>
      </c>
      <c r="Z65" s="65">
        <f t="shared" ref="Z65:AA69" si="52">AB65+AD65</f>
        <v>0</v>
      </c>
      <c r="AA65" s="115">
        <f t="shared" si="52"/>
        <v>0</v>
      </c>
      <c r="AB65" s="116">
        <v>0</v>
      </c>
      <c r="AC65" s="117">
        <v>0</v>
      </c>
      <c r="AD65" s="116">
        <v>0</v>
      </c>
      <c r="AE65" s="243">
        <v>0</v>
      </c>
      <c r="AF65" s="260">
        <v>0</v>
      </c>
      <c r="AG65" s="251">
        <v>0</v>
      </c>
      <c r="AH65" s="109"/>
      <c r="AI65" s="119"/>
      <c r="AJ65" s="120"/>
      <c r="AK65" s="121"/>
      <c r="AL65" s="161"/>
      <c r="AM65" s="135"/>
    </row>
    <row r="66" spans="1:39" ht="21" customHeight="1" x14ac:dyDescent="0.15">
      <c r="A66" s="6" t="s">
        <v>165</v>
      </c>
      <c r="B66" s="10">
        <f t="shared" si="46"/>
        <v>6</v>
      </c>
      <c r="C66" s="115">
        <f t="shared" si="46"/>
        <v>6</v>
      </c>
      <c r="D66" s="116">
        <f t="shared" si="47"/>
        <v>6</v>
      </c>
      <c r="E66" s="117">
        <f t="shared" si="47"/>
        <v>6</v>
      </c>
      <c r="F66" s="116">
        <f t="shared" si="48"/>
        <v>0</v>
      </c>
      <c r="G66" s="118">
        <f t="shared" si="48"/>
        <v>0</v>
      </c>
      <c r="H66" s="10">
        <f t="shared" si="49"/>
        <v>1</v>
      </c>
      <c r="I66" s="115">
        <f t="shared" si="49"/>
        <v>1</v>
      </c>
      <c r="J66" s="116">
        <v>1</v>
      </c>
      <c r="K66" s="117">
        <v>1</v>
      </c>
      <c r="L66" s="116">
        <v>0</v>
      </c>
      <c r="M66" s="118">
        <v>0</v>
      </c>
      <c r="N66" s="10">
        <f t="shared" si="50"/>
        <v>5</v>
      </c>
      <c r="O66" s="115">
        <f t="shared" si="50"/>
        <v>5</v>
      </c>
      <c r="P66" s="116">
        <f t="shared" si="50"/>
        <v>5</v>
      </c>
      <c r="Q66" s="117">
        <f t="shared" si="50"/>
        <v>5</v>
      </c>
      <c r="R66" s="116">
        <f t="shared" si="50"/>
        <v>0</v>
      </c>
      <c r="S66" s="118">
        <f t="shared" si="50"/>
        <v>0</v>
      </c>
      <c r="T66" s="10">
        <f t="shared" si="51"/>
        <v>5</v>
      </c>
      <c r="U66" s="115">
        <f t="shared" si="51"/>
        <v>5</v>
      </c>
      <c r="V66" s="116">
        <v>5</v>
      </c>
      <c r="W66" s="117">
        <v>5</v>
      </c>
      <c r="X66" s="116">
        <v>0</v>
      </c>
      <c r="Y66" s="118">
        <v>0</v>
      </c>
      <c r="Z66" s="10">
        <f t="shared" si="52"/>
        <v>0</v>
      </c>
      <c r="AA66" s="115">
        <f t="shared" si="52"/>
        <v>0</v>
      </c>
      <c r="AB66" s="116">
        <v>0</v>
      </c>
      <c r="AC66" s="117">
        <v>0</v>
      </c>
      <c r="AD66" s="116">
        <v>0</v>
      </c>
      <c r="AE66" s="243">
        <v>0</v>
      </c>
      <c r="AF66" s="260">
        <v>0</v>
      </c>
      <c r="AG66" s="251">
        <v>0</v>
      </c>
      <c r="AH66" s="52"/>
      <c r="AI66" s="119"/>
      <c r="AJ66" s="120"/>
      <c r="AK66" s="121"/>
      <c r="AL66" s="162"/>
      <c r="AM66" s="123"/>
    </row>
    <row r="67" spans="1:39" ht="21" customHeight="1" x14ac:dyDescent="0.15">
      <c r="A67" s="6" t="s">
        <v>136</v>
      </c>
      <c r="B67" s="10">
        <f t="shared" si="46"/>
        <v>5</v>
      </c>
      <c r="C67" s="115">
        <f t="shared" si="46"/>
        <v>2</v>
      </c>
      <c r="D67" s="116">
        <f t="shared" si="47"/>
        <v>5</v>
      </c>
      <c r="E67" s="117">
        <f t="shared" si="47"/>
        <v>2</v>
      </c>
      <c r="F67" s="116">
        <f t="shared" si="48"/>
        <v>0</v>
      </c>
      <c r="G67" s="118">
        <f t="shared" si="48"/>
        <v>0</v>
      </c>
      <c r="H67" s="10">
        <f t="shared" si="49"/>
        <v>2</v>
      </c>
      <c r="I67" s="115">
        <f t="shared" si="49"/>
        <v>0</v>
      </c>
      <c r="J67" s="116">
        <v>2</v>
      </c>
      <c r="K67" s="117">
        <v>0</v>
      </c>
      <c r="L67" s="116">
        <v>0</v>
      </c>
      <c r="M67" s="118">
        <v>0</v>
      </c>
      <c r="N67" s="10">
        <f t="shared" si="50"/>
        <v>3</v>
      </c>
      <c r="O67" s="115">
        <f t="shared" si="50"/>
        <v>2</v>
      </c>
      <c r="P67" s="116">
        <f t="shared" si="50"/>
        <v>3</v>
      </c>
      <c r="Q67" s="117">
        <f t="shared" si="50"/>
        <v>2</v>
      </c>
      <c r="R67" s="116">
        <f t="shared" si="50"/>
        <v>0</v>
      </c>
      <c r="S67" s="118">
        <f t="shared" si="50"/>
        <v>0</v>
      </c>
      <c r="T67" s="10">
        <f t="shared" si="51"/>
        <v>3</v>
      </c>
      <c r="U67" s="115">
        <f t="shared" si="51"/>
        <v>2</v>
      </c>
      <c r="V67" s="116">
        <v>3</v>
      </c>
      <c r="W67" s="117">
        <v>2</v>
      </c>
      <c r="X67" s="116">
        <v>0</v>
      </c>
      <c r="Y67" s="118">
        <v>0</v>
      </c>
      <c r="Z67" s="10">
        <f t="shared" si="52"/>
        <v>0</v>
      </c>
      <c r="AA67" s="115">
        <f t="shared" si="52"/>
        <v>0</v>
      </c>
      <c r="AB67" s="116">
        <v>0</v>
      </c>
      <c r="AC67" s="117">
        <v>0</v>
      </c>
      <c r="AD67" s="116">
        <v>0</v>
      </c>
      <c r="AE67" s="243">
        <v>0</v>
      </c>
      <c r="AF67" s="260">
        <v>0</v>
      </c>
      <c r="AG67" s="251">
        <v>0</v>
      </c>
      <c r="AH67" s="52"/>
      <c r="AI67" s="119"/>
      <c r="AJ67" s="120"/>
      <c r="AK67" s="121"/>
      <c r="AL67" s="162"/>
      <c r="AM67" s="123"/>
    </row>
    <row r="68" spans="1:39" ht="21" customHeight="1" x14ac:dyDescent="0.15">
      <c r="A68" s="6" t="s">
        <v>135</v>
      </c>
      <c r="B68" s="10">
        <f t="shared" si="46"/>
        <v>4</v>
      </c>
      <c r="C68" s="115">
        <f t="shared" si="46"/>
        <v>2</v>
      </c>
      <c r="D68" s="116">
        <f t="shared" si="47"/>
        <v>4</v>
      </c>
      <c r="E68" s="117">
        <f t="shared" si="47"/>
        <v>2</v>
      </c>
      <c r="F68" s="116">
        <f t="shared" si="48"/>
        <v>0</v>
      </c>
      <c r="G68" s="118">
        <f t="shared" si="48"/>
        <v>0</v>
      </c>
      <c r="H68" s="10">
        <f t="shared" si="49"/>
        <v>1</v>
      </c>
      <c r="I68" s="115">
        <f t="shared" si="49"/>
        <v>0</v>
      </c>
      <c r="J68" s="116">
        <v>1</v>
      </c>
      <c r="K68" s="117">
        <v>0</v>
      </c>
      <c r="L68" s="116">
        <v>0</v>
      </c>
      <c r="M68" s="118">
        <v>0</v>
      </c>
      <c r="N68" s="10">
        <f t="shared" si="50"/>
        <v>3</v>
      </c>
      <c r="O68" s="115">
        <f t="shared" si="50"/>
        <v>2</v>
      </c>
      <c r="P68" s="116">
        <f t="shared" si="50"/>
        <v>3</v>
      </c>
      <c r="Q68" s="117">
        <f t="shared" si="50"/>
        <v>2</v>
      </c>
      <c r="R68" s="116">
        <f t="shared" si="50"/>
        <v>0</v>
      </c>
      <c r="S68" s="118">
        <f t="shared" si="50"/>
        <v>0</v>
      </c>
      <c r="T68" s="10">
        <f t="shared" si="51"/>
        <v>3</v>
      </c>
      <c r="U68" s="115">
        <f t="shared" si="51"/>
        <v>2</v>
      </c>
      <c r="V68" s="116">
        <v>3</v>
      </c>
      <c r="W68" s="117">
        <v>2</v>
      </c>
      <c r="X68" s="116">
        <v>0</v>
      </c>
      <c r="Y68" s="118">
        <v>0</v>
      </c>
      <c r="Z68" s="10">
        <f t="shared" si="52"/>
        <v>0</v>
      </c>
      <c r="AA68" s="115">
        <f t="shared" si="52"/>
        <v>0</v>
      </c>
      <c r="AB68" s="116">
        <v>0</v>
      </c>
      <c r="AC68" s="117">
        <v>0</v>
      </c>
      <c r="AD68" s="116">
        <v>0</v>
      </c>
      <c r="AE68" s="243">
        <v>0</v>
      </c>
      <c r="AF68" s="260">
        <v>0</v>
      </c>
      <c r="AG68" s="251">
        <v>0</v>
      </c>
      <c r="AH68" s="52"/>
      <c r="AI68" s="119"/>
      <c r="AJ68" s="120"/>
      <c r="AK68" s="121"/>
      <c r="AL68" s="162"/>
      <c r="AM68" s="123"/>
    </row>
    <row r="69" spans="1:39" ht="21" customHeight="1" x14ac:dyDescent="0.15">
      <c r="A69" s="6" t="s">
        <v>41</v>
      </c>
      <c r="B69" s="10">
        <f t="shared" si="46"/>
        <v>4</v>
      </c>
      <c r="C69" s="115">
        <f t="shared" si="46"/>
        <v>1</v>
      </c>
      <c r="D69" s="116">
        <f t="shared" si="47"/>
        <v>3</v>
      </c>
      <c r="E69" s="117">
        <f t="shared" si="47"/>
        <v>1</v>
      </c>
      <c r="F69" s="116">
        <f t="shared" si="48"/>
        <v>1</v>
      </c>
      <c r="G69" s="118">
        <f t="shared" si="48"/>
        <v>0</v>
      </c>
      <c r="H69" s="10">
        <f t="shared" si="49"/>
        <v>1</v>
      </c>
      <c r="I69" s="115">
        <f t="shared" si="49"/>
        <v>0</v>
      </c>
      <c r="J69" s="116">
        <v>0</v>
      </c>
      <c r="K69" s="117">
        <v>0</v>
      </c>
      <c r="L69" s="116">
        <v>1</v>
      </c>
      <c r="M69" s="118">
        <v>0</v>
      </c>
      <c r="N69" s="10">
        <f t="shared" si="50"/>
        <v>3</v>
      </c>
      <c r="O69" s="115">
        <f t="shared" si="50"/>
        <v>1</v>
      </c>
      <c r="P69" s="116">
        <f t="shared" si="50"/>
        <v>1</v>
      </c>
      <c r="Q69" s="117">
        <f t="shared" si="50"/>
        <v>1</v>
      </c>
      <c r="R69" s="116">
        <f t="shared" si="50"/>
        <v>2</v>
      </c>
      <c r="S69" s="118">
        <f t="shared" si="50"/>
        <v>0</v>
      </c>
      <c r="T69" s="10">
        <f t="shared" si="51"/>
        <v>3</v>
      </c>
      <c r="U69" s="115">
        <f t="shared" si="51"/>
        <v>1</v>
      </c>
      <c r="V69" s="116">
        <v>1</v>
      </c>
      <c r="W69" s="117">
        <v>1</v>
      </c>
      <c r="X69" s="116">
        <v>2</v>
      </c>
      <c r="Y69" s="118">
        <v>0</v>
      </c>
      <c r="Z69" s="10">
        <f t="shared" si="52"/>
        <v>0</v>
      </c>
      <c r="AA69" s="115">
        <f t="shared" si="52"/>
        <v>0</v>
      </c>
      <c r="AB69" s="116">
        <v>0</v>
      </c>
      <c r="AC69" s="117">
        <v>0</v>
      </c>
      <c r="AD69" s="116">
        <v>0</v>
      </c>
      <c r="AE69" s="243">
        <v>0</v>
      </c>
      <c r="AF69" s="260">
        <v>0</v>
      </c>
      <c r="AG69" s="251">
        <v>0</v>
      </c>
      <c r="AH69" s="52"/>
      <c r="AI69" s="119"/>
      <c r="AJ69" s="120"/>
      <c r="AK69" s="121"/>
      <c r="AL69" s="162"/>
      <c r="AM69" s="123"/>
    </row>
    <row r="70" spans="1:39" ht="21" customHeight="1" x14ac:dyDescent="0.15">
      <c r="A70" s="8" t="s">
        <v>156</v>
      </c>
      <c r="B70" s="163">
        <f t="shared" ref="B70:G70" si="53">SUM(B65:B69)</f>
        <v>28</v>
      </c>
      <c r="C70" s="124">
        <f t="shared" si="53"/>
        <v>16</v>
      </c>
      <c r="D70" s="125">
        <f t="shared" si="53"/>
        <v>27</v>
      </c>
      <c r="E70" s="126">
        <f t="shared" si="53"/>
        <v>16</v>
      </c>
      <c r="F70" s="125">
        <f t="shared" si="53"/>
        <v>1</v>
      </c>
      <c r="G70" s="127">
        <f t="shared" si="53"/>
        <v>0</v>
      </c>
      <c r="H70" s="163">
        <f t="shared" ref="H70:AG70" si="54">SUM(H65:H69)</f>
        <v>10</v>
      </c>
      <c r="I70" s="124">
        <f t="shared" si="54"/>
        <v>2</v>
      </c>
      <c r="J70" s="125">
        <f t="shared" si="54"/>
        <v>9</v>
      </c>
      <c r="K70" s="126">
        <f t="shared" si="54"/>
        <v>2</v>
      </c>
      <c r="L70" s="125">
        <f t="shared" si="54"/>
        <v>1</v>
      </c>
      <c r="M70" s="127">
        <f t="shared" si="54"/>
        <v>0</v>
      </c>
      <c r="N70" s="163">
        <f t="shared" si="54"/>
        <v>18</v>
      </c>
      <c r="O70" s="124">
        <f t="shared" si="54"/>
        <v>14</v>
      </c>
      <c r="P70" s="125">
        <f t="shared" si="54"/>
        <v>16</v>
      </c>
      <c r="Q70" s="126">
        <f t="shared" si="54"/>
        <v>14</v>
      </c>
      <c r="R70" s="125">
        <f t="shared" si="54"/>
        <v>2</v>
      </c>
      <c r="S70" s="127">
        <f t="shared" si="54"/>
        <v>0</v>
      </c>
      <c r="T70" s="163">
        <f t="shared" si="54"/>
        <v>18</v>
      </c>
      <c r="U70" s="124">
        <f t="shared" si="54"/>
        <v>14</v>
      </c>
      <c r="V70" s="125">
        <f t="shared" si="54"/>
        <v>16</v>
      </c>
      <c r="W70" s="126">
        <f t="shared" si="54"/>
        <v>14</v>
      </c>
      <c r="X70" s="125">
        <f t="shared" si="54"/>
        <v>2</v>
      </c>
      <c r="Y70" s="127">
        <f t="shared" si="54"/>
        <v>0</v>
      </c>
      <c r="Z70" s="163">
        <f t="shared" si="54"/>
        <v>0</v>
      </c>
      <c r="AA70" s="124">
        <f t="shared" si="54"/>
        <v>0</v>
      </c>
      <c r="AB70" s="125">
        <f t="shared" si="54"/>
        <v>0</v>
      </c>
      <c r="AC70" s="126">
        <f t="shared" si="54"/>
        <v>0</v>
      </c>
      <c r="AD70" s="125">
        <f t="shared" si="54"/>
        <v>0</v>
      </c>
      <c r="AE70" s="167">
        <f t="shared" si="54"/>
        <v>0</v>
      </c>
      <c r="AF70" s="261">
        <f t="shared" si="54"/>
        <v>0</v>
      </c>
      <c r="AG70" s="253">
        <f t="shared" si="54"/>
        <v>0</v>
      </c>
      <c r="AH70" s="164">
        <f>集計表1!B65/B70</f>
        <v>1809.2857142857142</v>
      </c>
      <c r="AI70" s="129">
        <f>集計表2!C66/集計表1!B65</f>
        <v>9.5263324121594941</v>
      </c>
      <c r="AJ70" s="130">
        <f>集計表2!F66/集計表1!B65</f>
        <v>0.18345834978286615</v>
      </c>
      <c r="AK70" s="131">
        <f>集計表2!I66/集計表1!B65</f>
        <v>7.3910580339518361</v>
      </c>
      <c r="AL70" s="132">
        <f>集計表2!G66/集計表1!B65</f>
        <v>0.75746150809317014</v>
      </c>
      <c r="AM70" s="133">
        <f>集計表2!I66/集計表2!G66</f>
        <v>9.7576681520861026</v>
      </c>
    </row>
    <row r="71" spans="1:39" ht="21" customHeight="1" x14ac:dyDescent="0.15">
      <c r="A71" s="28" t="s">
        <v>145</v>
      </c>
      <c r="B71" s="276">
        <f t="shared" ref="B71:C74" si="55">H71+N71</f>
        <v>13</v>
      </c>
      <c r="C71" s="285">
        <f t="shared" si="55"/>
        <v>9</v>
      </c>
      <c r="D71" s="286">
        <f t="shared" ref="D71:E74" si="56">J71+T71</f>
        <v>11</v>
      </c>
      <c r="E71" s="287">
        <f t="shared" si="56"/>
        <v>8</v>
      </c>
      <c r="F71" s="276">
        <f t="shared" ref="F71:G74" si="57">L71+Z71</f>
        <v>2</v>
      </c>
      <c r="G71" s="288">
        <f t="shared" si="57"/>
        <v>1</v>
      </c>
      <c r="H71" s="276">
        <f t="shared" ref="H71:I74" si="58">J71+L71</f>
        <v>5</v>
      </c>
      <c r="I71" s="285">
        <f t="shared" si="58"/>
        <v>2</v>
      </c>
      <c r="J71" s="286">
        <v>4</v>
      </c>
      <c r="K71" s="287">
        <v>2</v>
      </c>
      <c r="L71" s="276">
        <v>1</v>
      </c>
      <c r="M71" s="288">
        <v>0</v>
      </c>
      <c r="N71" s="276">
        <f t="shared" ref="N71:S74" si="59">T71+Z71</f>
        <v>8</v>
      </c>
      <c r="O71" s="285">
        <f t="shared" si="59"/>
        <v>7</v>
      </c>
      <c r="P71" s="286">
        <f t="shared" si="59"/>
        <v>1</v>
      </c>
      <c r="Q71" s="287">
        <f t="shared" si="59"/>
        <v>1</v>
      </c>
      <c r="R71" s="276">
        <f t="shared" si="59"/>
        <v>7</v>
      </c>
      <c r="S71" s="288">
        <f t="shared" si="59"/>
        <v>6</v>
      </c>
      <c r="T71" s="276">
        <f t="shared" ref="T71:U74" si="60">V71+X71</f>
        <v>7</v>
      </c>
      <c r="U71" s="285">
        <f t="shared" si="60"/>
        <v>6</v>
      </c>
      <c r="V71" s="286">
        <v>1</v>
      </c>
      <c r="W71" s="287">
        <v>1</v>
      </c>
      <c r="X71" s="276">
        <v>6</v>
      </c>
      <c r="Y71" s="288">
        <v>5</v>
      </c>
      <c r="Z71" s="276">
        <f t="shared" ref="Z71:AA74" si="61">AB71+AD71</f>
        <v>1</v>
      </c>
      <c r="AA71" s="285">
        <f t="shared" si="61"/>
        <v>1</v>
      </c>
      <c r="AB71" s="286">
        <v>0</v>
      </c>
      <c r="AC71" s="287">
        <v>0</v>
      </c>
      <c r="AD71" s="276">
        <v>1</v>
      </c>
      <c r="AE71" s="289">
        <v>1</v>
      </c>
      <c r="AF71" s="290">
        <v>0</v>
      </c>
      <c r="AG71" s="291">
        <v>0</v>
      </c>
      <c r="AH71" s="168"/>
      <c r="AI71" s="169"/>
      <c r="AJ71" s="170"/>
      <c r="AK71" s="171"/>
      <c r="AL71" s="172"/>
      <c r="AM71" s="173"/>
    </row>
    <row r="72" spans="1:39" ht="21" customHeight="1" x14ac:dyDescent="0.15">
      <c r="A72" s="22" t="s">
        <v>132</v>
      </c>
      <c r="B72" s="10">
        <f t="shared" si="55"/>
        <v>7</v>
      </c>
      <c r="C72" s="115">
        <f t="shared" si="55"/>
        <v>1</v>
      </c>
      <c r="D72" s="116">
        <f t="shared" si="56"/>
        <v>5</v>
      </c>
      <c r="E72" s="117">
        <f t="shared" si="56"/>
        <v>1</v>
      </c>
      <c r="F72" s="116">
        <f t="shared" si="57"/>
        <v>2</v>
      </c>
      <c r="G72" s="118">
        <f t="shared" si="57"/>
        <v>0</v>
      </c>
      <c r="H72" s="10">
        <f t="shared" si="58"/>
        <v>2</v>
      </c>
      <c r="I72" s="115">
        <f t="shared" si="58"/>
        <v>1</v>
      </c>
      <c r="J72" s="116">
        <v>1</v>
      </c>
      <c r="K72" s="117">
        <v>1</v>
      </c>
      <c r="L72" s="116">
        <v>1</v>
      </c>
      <c r="M72" s="118">
        <v>0</v>
      </c>
      <c r="N72" s="10">
        <f t="shared" si="59"/>
        <v>5</v>
      </c>
      <c r="O72" s="115">
        <f t="shared" si="59"/>
        <v>0</v>
      </c>
      <c r="P72" s="116">
        <f t="shared" si="59"/>
        <v>1</v>
      </c>
      <c r="Q72" s="117">
        <f t="shared" si="59"/>
        <v>0</v>
      </c>
      <c r="R72" s="116">
        <f t="shared" si="59"/>
        <v>4</v>
      </c>
      <c r="S72" s="118">
        <f t="shared" si="59"/>
        <v>0</v>
      </c>
      <c r="T72" s="10">
        <f t="shared" si="60"/>
        <v>4</v>
      </c>
      <c r="U72" s="115">
        <f t="shared" si="60"/>
        <v>0</v>
      </c>
      <c r="V72" s="116">
        <v>1</v>
      </c>
      <c r="W72" s="117">
        <v>0</v>
      </c>
      <c r="X72" s="116">
        <v>3</v>
      </c>
      <c r="Y72" s="118">
        <v>0</v>
      </c>
      <c r="Z72" s="10">
        <f t="shared" si="61"/>
        <v>1</v>
      </c>
      <c r="AA72" s="115">
        <f t="shared" si="61"/>
        <v>0</v>
      </c>
      <c r="AB72" s="116">
        <v>0</v>
      </c>
      <c r="AC72" s="117">
        <v>0</v>
      </c>
      <c r="AD72" s="116">
        <v>1</v>
      </c>
      <c r="AE72" s="243">
        <v>0</v>
      </c>
      <c r="AF72" s="260">
        <v>0</v>
      </c>
      <c r="AG72" s="251">
        <v>0</v>
      </c>
      <c r="AH72" s="109"/>
      <c r="AI72" s="119"/>
      <c r="AJ72" s="120"/>
      <c r="AK72" s="121"/>
      <c r="AL72" s="162"/>
      <c r="AM72" s="123"/>
    </row>
    <row r="73" spans="1:39" ht="21" customHeight="1" x14ac:dyDescent="0.15">
      <c r="A73" s="22" t="s">
        <v>133</v>
      </c>
      <c r="B73" s="10">
        <f t="shared" si="55"/>
        <v>7</v>
      </c>
      <c r="C73" s="115">
        <f t="shared" si="55"/>
        <v>3</v>
      </c>
      <c r="D73" s="116">
        <f t="shared" si="56"/>
        <v>5</v>
      </c>
      <c r="E73" s="117">
        <f t="shared" si="56"/>
        <v>3</v>
      </c>
      <c r="F73" s="116">
        <f t="shared" si="57"/>
        <v>2</v>
      </c>
      <c r="G73" s="118">
        <f t="shared" si="57"/>
        <v>0</v>
      </c>
      <c r="H73" s="10">
        <f t="shared" si="58"/>
        <v>2</v>
      </c>
      <c r="I73" s="115">
        <f t="shared" si="58"/>
        <v>1</v>
      </c>
      <c r="J73" s="116">
        <v>1</v>
      </c>
      <c r="K73" s="117">
        <v>1</v>
      </c>
      <c r="L73" s="116">
        <v>1</v>
      </c>
      <c r="M73" s="118">
        <v>0</v>
      </c>
      <c r="N73" s="10">
        <f t="shared" si="59"/>
        <v>5</v>
      </c>
      <c r="O73" s="115">
        <f t="shared" si="59"/>
        <v>2</v>
      </c>
      <c r="P73" s="116">
        <f t="shared" si="59"/>
        <v>1</v>
      </c>
      <c r="Q73" s="117">
        <f t="shared" si="59"/>
        <v>1</v>
      </c>
      <c r="R73" s="116">
        <f t="shared" si="59"/>
        <v>4</v>
      </c>
      <c r="S73" s="118">
        <f t="shared" si="59"/>
        <v>1</v>
      </c>
      <c r="T73" s="10">
        <f t="shared" si="60"/>
        <v>4</v>
      </c>
      <c r="U73" s="115">
        <f t="shared" si="60"/>
        <v>2</v>
      </c>
      <c r="V73" s="116">
        <v>1</v>
      </c>
      <c r="W73" s="117">
        <v>1</v>
      </c>
      <c r="X73" s="116">
        <v>3</v>
      </c>
      <c r="Y73" s="118">
        <v>1</v>
      </c>
      <c r="Z73" s="10">
        <f t="shared" si="61"/>
        <v>1</v>
      </c>
      <c r="AA73" s="115">
        <f t="shared" si="61"/>
        <v>0</v>
      </c>
      <c r="AB73" s="116">
        <v>0</v>
      </c>
      <c r="AC73" s="117">
        <v>0</v>
      </c>
      <c r="AD73" s="116">
        <v>1</v>
      </c>
      <c r="AE73" s="243">
        <v>0</v>
      </c>
      <c r="AF73" s="260">
        <v>0</v>
      </c>
      <c r="AG73" s="251">
        <v>0</v>
      </c>
      <c r="AH73" s="109"/>
      <c r="AI73" s="119"/>
      <c r="AJ73" s="120"/>
      <c r="AK73" s="121"/>
      <c r="AL73" s="162"/>
      <c r="AM73" s="123"/>
    </row>
    <row r="74" spans="1:39" ht="21" customHeight="1" x14ac:dyDescent="0.15">
      <c r="A74" s="22" t="s">
        <v>137</v>
      </c>
      <c r="B74" s="10">
        <f t="shared" si="55"/>
        <v>7</v>
      </c>
      <c r="C74" s="115">
        <f t="shared" si="55"/>
        <v>3</v>
      </c>
      <c r="D74" s="116">
        <f t="shared" si="56"/>
        <v>5</v>
      </c>
      <c r="E74" s="117">
        <f t="shared" si="56"/>
        <v>2</v>
      </c>
      <c r="F74" s="116">
        <f t="shared" si="57"/>
        <v>2</v>
      </c>
      <c r="G74" s="118">
        <f t="shared" si="57"/>
        <v>1</v>
      </c>
      <c r="H74" s="10">
        <f t="shared" si="58"/>
        <v>2</v>
      </c>
      <c r="I74" s="115">
        <f t="shared" si="58"/>
        <v>1</v>
      </c>
      <c r="J74" s="116">
        <v>1</v>
      </c>
      <c r="K74" s="117">
        <v>1</v>
      </c>
      <c r="L74" s="116">
        <v>1</v>
      </c>
      <c r="M74" s="118">
        <v>0</v>
      </c>
      <c r="N74" s="10">
        <f t="shared" si="59"/>
        <v>5</v>
      </c>
      <c r="O74" s="115">
        <f t="shared" si="59"/>
        <v>2</v>
      </c>
      <c r="P74" s="116">
        <f t="shared" si="59"/>
        <v>1</v>
      </c>
      <c r="Q74" s="117">
        <f t="shared" si="59"/>
        <v>0</v>
      </c>
      <c r="R74" s="116">
        <f t="shared" si="59"/>
        <v>4</v>
      </c>
      <c r="S74" s="118">
        <f t="shared" si="59"/>
        <v>2</v>
      </c>
      <c r="T74" s="10">
        <f t="shared" si="60"/>
        <v>4</v>
      </c>
      <c r="U74" s="115">
        <f t="shared" si="60"/>
        <v>1</v>
      </c>
      <c r="V74" s="116">
        <v>1</v>
      </c>
      <c r="W74" s="117">
        <v>0</v>
      </c>
      <c r="X74" s="116">
        <v>3</v>
      </c>
      <c r="Y74" s="118">
        <v>1</v>
      </c>
      <c r="Z74" s="10">
        <f t="shared" si="61"/>
        <v>1</v>
      </c>
      <c r="AA74" s="115">
        <f t="shared" si="61"/>
        <v>1</v>
      </c>
      <c r="AB74" s="116">
        <v>0</v>
      </c>
      <c r="AC74" s="117">
        <v>0</v>
      </c>
      <c r="AD74" s="116">
        <v>1</v>
      </c>
      <c r="AE74" s="243">
        <v>1</v>
      </c>
      <c r="AF74" s="260">
        <v>0</v>
      </c>
      <c r="AG74" s="251">
        <v>0</v>
      </c>
      <c r="AH74" s="109"/>
      <c r="AI74" s="119"/>
      <c r="AJ74" s="120"/>
      <c r="AK74" s="121"/>
      <c r="AL74" s="162"/>
      <c r="AM74" s="123"/>
    </row>
    <row r="75" spans="1:39" ht="21" customHeight="1" x14ac:dyDescent="0.15">
      <c r="A75" s="3" t="s">
        <v>155</v>
      </c>
      <c r="B75" s="84">
        <f t="shared" ref="B75:AG75" si="62">SUM(B71:B74)</f>
        <v>34</v>
      </c>
      <c r="C75" s="106">
        <f t="shared" si="62"/>
        <v>16</v>
      </c>
      <c r="D75" s="107">
        <f t="shared" si="62"/>
        <v>26</v>
      </c>
      <c r="E75" s="136">
        <f t="shared" si="62"/>
        <v>14</v>
      </c>
      <c r="F75" s="107">
        <f t="shared" si="62"/>
        <v>8</v>
      </c>
      <c r="G75" s="137">
        <f t="shared" si="62"/>
        <v>2</v>
      </c>
      <c r="H75" s="84">
        <f t="shared" si="62"/>
        <v>11</v>
      </c>
      <c r="I75" s="106">
        <f t="shared" si="62"/>
        <v>5</v>
      </c>
      <c r="J75" s="107">
        <f t="shared" si="62"/>
        <v>7</v>
      </c>
      <c r="K75" s="136">
        <f t="shared" si="62"/>
        <v>5</v>
      </c>
      <c r="L75" s="107">
        <f t="shared" si="62"/>
        <v>4</v>
      </c>
      <c r="M75" s="137">
        <f t="shared" si="62"/>
        <v>0</v>
      </c>
      <c r="N75" s="84">
        <f t="shared" si="62"/>
        <v>23</v>
      </c>
      <c r="O75" s="106">
        <f t="shared" si="62"/>
        <v>11</v>
      </c>
      <c r="P75" s="107">
        <f t="shared" si="62"/>
        <v>4</v>
      </c>
      <c r="Q75" s="136">
        <f t="shared" si="62"/>
        <v>2</v>
      </c>
      <c r="R75" s="107">
        <f t="shared" si="62"/>
        <v>19</v>
      </c>
      <c r="S75" s="137">
        <f t="shared" si="62"/>
        <v>9</v>
      </c>
      <c r="T75" s="84">
        <f t="shared" si="62"/>
        <v>19</v>
      </c>
      <c r="U75" s="106">
        <f t="shared" si="62"/>
        <v>9</v>
      </c>
      <c r="V75" s="107">
        <f t="shared" si="62"/>
        <v>4</v>
      </c>
      <c r="W75" s="136">
        <f t="shared" si="62"/>
        <v>2</v>
      </c>
      <c r="X75" s="107">
        <f t="shared" si="62"/>
        <v>15</v>
      </c>
      <c r="Y75" s="137">
        <f t="shared" si="62"/>
        <v>7</v>
      </c>
      <c r="Z75" s="84">
        <f t="shared" si="62"/>
        <v>4</v>
      </c>
      <c r="AA75" s="106">
        <f t="shared" si="62"/>
        <v>2</v>
      </c>
      <c r="AB75" s="107">
        <f t="shared" si="62"/>
        <v>0</v>
      </c>
      <c r="AC75" s="136">
        <f t="shared" si="62"/>
        <v>0</v>
      </c>
      <c r="AD75" s="107">
        <f t="shared" si="62"/>
        <v>4</v>
      </c>
      <c r="AE75" s="108">
        <f t="shared" si="62"/>
        <v>2</v>
      </c>
      <c r="AF75" s="262">
        <f t="shared" si="62"/>
        <v>0</v>
      </c>
      <c r="AG75" s="250">
        <f t="shared" si="62"/>
        <v>0</v>
      </c>
      <c r="AH75" s="138">
        <f>集計表1!B70/B75</f>
        <v>2705.8529411764707</v>
      </c>
      <c r="AI75" s="110">
        <f>集計表2!C71/集計表1!B70</f>
        <v>4.1723823085033533</v>
      </c>
      <c r="AJ75" s="111">
        <f>集計表2!F71/集計表1!B70</f>
        <v>8.512049044011348E-2</v>
      </c>
      <c r="AK75" s="112">
        <f>集計表2!I71/集計表1!B70</f>
        <v>5.4404069609452277</v>
      </c>
      <c r="AL75" s="174">
        <f>集計表2!G71/集計表1!B70</f>
        <v>0.46932031869911628</v>
      </c>
      <c r="AM75" s="175">
        <f>集計表2!I71/集計表2!G71</f>
        <v>11.59209764457929</v>
      </c>
    </row>
    <row r="76" spans="1:39" ht="21" customHeight="1" x14ac:dyDescent="0.15">
      <c r="A76" s="181" t="s">
        <v>4</v>
      </c>
      <c r="B76" s="84">
        <f t="shared" ref="B76:AG76" si="63">+B35+B41+B75+B51+B52+B55+B58+B61+B64+B70</f>
        <v>210</v>
      </c>
      <c r="C76" s="136">
        <f t="shared" si="63"/>
        <v>115</v>
      </c>
      <c r="D76" s="107">
        <f t="shared" si="63"/>
        <v>189</v>
      </c>
      <c r="E76" s="136">
        <f t="shared" si="63"/>
        <v>112</v>
      </c>
      <c r="F76" s="107">
        <f t="shared" si="63"/>
        <v>21</v>
      </c>
      <c r="G76" s="176">
        <f t="shared" si="63"/>
        <v>3</v>
      </c>
      <c r="H76" s="84">
        <f t="shared" si="63"/>
        <v>88</v>
      </c>
      <c r="I76" s="136">
        <f t="shared" si="63"/>
        <v>42</v>
      </c>
      <c r="J76" s="107">
        <f t="shared" si="63"/>
        <v>75</v>
      </c>
      <c r="K76" s="136">
        <f t="shared" si="63"/>
        <v>41</v>
      </c>
      <c r="L76" s="107">
        <f t="shared" si="63"/>
        <v>13</v>
      </c>
      <c r="M76" s="176">
        <f t="shared" si="63"/>
        <v>1</v>
      </c>
      <c r="N76" s="84">
        <f t="shared" si="63"/>
        <v>122</v>
      </c>
      <c r="O76" s="136">
        <f t="shared" si="63"/>
        <v>73</v>
      </c>
      <c r="P76" s="107">
        <f t="shared" si="63"/>
        <v>69</v>
      </c>
      <c r="Q76" s="136">
        <f t="shared" si="63"/>
        <v>52</v>
      </c>
      <c r="R76" s="107">
        <f t="shared" si="63"/>
        <v>53</v>
      </c>
      <c r="S76" s="176">
        <f t="shared" si="63"/>
        <v>21</v>
      </c>
      <c r="T76" s="84">
        <f t="shared" si="63"/>
        <v>114</v>
      </c>
      <c r="U76" s="136">
        <f t="shared" si="63"/>
        <v>71</v>
      </c>
      <c r="V76" s="107">
        <f t="shared" si="63"/>
        <v>67</v>
      </c>
      <c r="W76" s="136">
        <f t="shared" si="63"/>
        <v>52</v>
      </c>
      <c r="X76" s="107">
        <f t="shared" si="63"/>
        <v>47</v>
      </c>
      <c r="Y76" s="176">
        <f t="shared" si="63"/>
        <v>19</v>
      </c>
      <c r="Z76" s="84">
        <f t="shared" si="63"/>
        <v>8</v>
      </c>
      <c r="AA76" s="136">
        <f t="shared" si="63"/>
        <v>2</v>
      </c>
      <c r="AB76" s="107">
        <f t="shared" si="63"/>
        <v>2</v>
      </c>
      <c r="AC76" s="136">
        <f t="shared" si="63"/>
        <v>0</v>
      </c>
      <c r="AD76" s="107">
        <f t="shared" si="63"/>
        <v>6</v>
      </c>
      <c r="AE76" s="108">
        <f t="shared" si="63"/>
        <v>2</v>
      </c>
      <c r="AF76" s="262">
        <f t="shared" si="63"/>
        <v>0</v>
      </c>
      <c r="AG76" s="254">
        <f t="shared" si="63"/>
        <v>155</v>
      </c>
      <c r="AH76" s="109">
        <f>集計表1!B71/B76</f>
        <v>4640.5095238095237</v>
      </c>
      <c r="AI76" s="119">
        <f>集計表2!C72/集計表1!B71</f>
        <v>3.978452694541958</v>
      </c>
      <c r="AJ76" s="120">
        <f>集計表2!F72/集計表1!B71</f>
        <v>0.1079407331091516</v>
      </c>
      <c r="AK76" s="121">
        <f>集計表2!I72/集計表1!B71</f>
        <v>4.7083920382306133</v>
      </c>
      <c r="AL76" s="177">
        <f>集計表2!G72/集計表1!B71</f>
        <v>0.38395311680675459</v>
      </c>
      <c r="AM76" s="135">
        <f>集計表2!I72/集計表2!G72</f>
        <v>12.262934801491321</v>
      </c>
    </row>
    <row r="77" spans="1:39" ht="21" customHeight="1" x14ac:dyDescent="0.15">
      <c r="A77" s="21" t="s">
        <v>5</v>
      </c>
      <c r="B77" s="292">
        <f t="shared" ref="B77:C80" si="64">H77+N77</f>
        <v>10</v>
      </c>
      <c r="C77" s="293">
        <f t="shared" si="64"/>
        <v>5</v>
      </c>
      <c r="D77" s="294">
        <f t="shared" ref="D77:E80" si="65">J77+T77</f>
        <v>8</v>
      </c>
      <c r="E77" s="295">
        <f t="shared" si="65"/>
        <v>5</v>
      </c>
      <c r="F77" s="116">
        <f t="shared" ref="F77:G80" si="66">L77+Z77</f>
        <v>2</v>
      </c>
      <c r="G77" s="118">
        <f t="shared" si="66"/>
        <v>0</v>
      </c>
      <c r="H77" s="292">
        <f t="shared" ref="H77:I80" si="67">J77+L77</f>
        <v>3</v>
      </c>
      <c r="I77" s="293">
        <f t="shared" si="67"/>
        <v>0</v>
      </c>
      <c r="J77" s="294">
        <v>1</v>
      </c>
      <c r="K77" s="295">
        <v>0</v>
      </c>
      <c r="L77" s="116">
        <v>2</v>
      </c>
      <c r="M77" s="118">
        <v>0</v>
      </c>
      <c r="N77" s="292">
        <f t="shared" ref="N77:S80" si="68">T77+Z77</f>
        <v>7</v>
      </c>
      <c r="O77" s="293">
        <f t="shared" si="68"/>
        <v>5</v>
      </c>
      <c r="P77" s="294">
        <f t="shared" si="68"/>
        <v>7</v>
      </c>
      <c r="Q77" s="295">
        <f t="shared" si="68"/>
        <v>5</v>
      </c>
      <c r="R77" s="116">
        <f t="shared" si="68"/>
        <v>0</v>
      </c>
      <c r="S77" s="118">
        <f t="shared" si="68"/>
        <v>0</v>
      </c>
      <c r="T77" s="292">
        <f t="shared" ref="T77:U80" si="69">V77+X77</f>
        <v>7</v>
      </c>
      <c r="U77" s="293">
        <f t="shared" si="69"/>
        <v>5</v>
      </c>
      <c r="V77" s="294">
        <v>7</v>
      </c>
      <c r="W77" s="295">
        <v>5</v>
      </c>
      <c r="X77" s="116">
        <v>0</v>
      </c>
      <c r="Y77" s="118">
        <v>0</v>
      </c>
      <c r="Z77" s="292">
        <f t="shared" ref="Z77:AA80" si="70">AB77+AD77</f>
        <v>0</v>
      </c>
      <c r="AA77" s="293">
        <f t="shared" si="70"/>
        <v>0</v>
      </c>
      <c r="AB77" s="294">
        <v>0</v>
      </c>
      <c r="AC77" s="295">
        <v>0</v>
      </c>
      <c r="AD77" s="116">
        <v>0</v>
      </c>
      <c r="AE77" s="243">
        <v>0</v>
      </c>
      <c r="AF77" s="260">
        <v>0</v>
      </c>
      <c r="AG77" s="251">
        <v>0</v>
      </c>
      <c r="AH77" s="93">
        <f>集計表1!B72/B77</f>
        <v>2070.5</v>
      </c>
      <c r="AI77" s="94">
        <f>集計表2!C73/集計表1!B72</f>
        <v>4.328229896160348</v>
      </c>
      <c r="AJ77" s="95">
        <f>集計表2!F73/集計表1!B72</f>
        <v>9.3359092006761651E-2</v>
      </c>
      <c r="AK77" s="96">
        <f>集計表2!I73/集計表1!B72</f>
        <v>4.2233759961361992</v>
      </c>
      <c r="AL77" s="97">
        <f>集計表2!G73/集計表1!B72</f>
        <v>0.38435160589229656</v>
      </c>
      <c r="AM77" s="98">
        <f>集計表2!I73/集計表2!G73</f>
        <v>10.988313646644885</v>
      </c>
    </row>
    <row r="78" spans="1:39" ht="21" customHeight="1" x14ac:dyDescent="0.15">
      <c r="A78" s="22" t="s">
        <v>6</v>
      </c>
      <c r="B78" s="10">
        <f t="shared" si="64"/>
        <v>10</v>
      </c>
      <c r="C78" s="117">
        <f t="shared" si="64"/>
        <v>5</v>
      </c>
      <c r="D78" s="10">
        <f t="shared" si="65"/>
        <v>9</v>
      </c>
      <c r="E78" s="115">
        <f t="shared" si="65"/>
        <v>5</v>
      </c>
      <c r="F78" s="116">
        <f t="shared" si="66"/>
        <v>1</v>
      </c>
      <c r="G78" s="118">
        <f t="shared" si="66"/>
        <v>0</v>
      </c>
      <c r="H78" s="10">
        <f t="shared" si="67"/>
        <v>3</v>
      </c>
      <c r="I78" s="117">
        <f t="shared" si="67"/>
        <v>1</v>
      </c>
      <c r="J78" s="10">
        <v>2</v>
      </c>
      <c r="K78" s="115">
        <v>1</v>
      </c>
      <c r="L78" s="116">
        <v>1</v>
      </c>
      <c r="M78" s="118">
        <v>0</v>
      </c>
      <c r="N78" s="10">
        <f t="shared" si="68"/>
        <v>7</v>
      </c>
      <c r="O78" s="117">
        <f t="shared" si="68"/>
        <v>4</v>
      </c>
      <c r="P78" s="10">
        <f t="shared" si="68"/>
        <v>3</v>
      </c>
      <c r="Q78" s="115">
        <f t="shared" si="68"/>
        <v>3</v>
      </c>
      <c r="R78" s="116">
        <f t="shared" si="68"/>
        <v>4</v>
      </c>
      <c r="S78" s="118">
        <f t="shared" si="68"/>
        <v>1</v>
      </c>
      <c r="T78" s="10">
        <f t="shared" si="69"/>
        <v>7</v>
      </c>
      <c r="U78" s="117">
        <f t="shared" si="69"/>
        <v>4</v>
      </c>
      <c r="V78" s="10">
        <v>3</v>
      </c>
      <c r="W78" s="115">
        <v>3</v>
      </c>
      <c r="X78" s="116">
        <v>4</v>
      </c>
      <c r="Y78" s="118">
        <v>1</v>
      </c>
      <c r="Z78" s="10">
        <f t="shared" si="70"/>
        <v>0</v>
      </c>
      <c r="AA78" s="117">
        <f t="shared" si="70"/>
        <v>0</v>
      </c>
      <c r="AB78" s="10">
        <v>0</v>
      </c>
      <c r="AC78" s="115">
        <v>0</v>
      </c>
      <c r="AD78" s="116">
        <v>0</v>
      </c>
      <c r="AE78" s="243">
        <v>0</v>
      </c>
      <c r="AF78" s="260">
        <v>0</v>
      </c>
      <c r="AG78" s="251">
        <v>0</v>
      </c>
      <c r="AH78" s="109">
        <f>集計表1!B73/B78</f>
        <v>2616.1</v>
      </c>
      <c r="AI78" s="119">
        <f>集計表2!C74/集計表1!B73</f>
        <v>4.1027483658881545</v>
      </c>
      <c r="AJ78" s="120">
        <f>集計表2!F74/集計表1!B73</f>
        <v>0.10603570199915906</v>
      </c>
      <c r="AK78" s="121">
        <f>集計表2!I74/集計表1!B73</f>
        <v>4.7416765414166129</v>
      </c>
      <c r="AL78" s="177">
        <f>集計表2!G74/集計表1!B73</f>
        <v>0.61905125950842854</v>
      </c>
      <c r="AM78" s="135">
        <f>集計表2!I74/集計表2!G74</f>
        <v>7.6595862920654527</v>
      </c>
    </row>
    <row r="79" spans="1:39" ht="21" customHeight="1" x14ac:dyDescent="0.15">
      <c r="A79" s="22" t="s">
        <v>7</v>
      </c>
      <c r="B79" s="10">
        <f t="shared" si="64"/>
        <v>7</v>
      </c>
      <c r="C79" s="115">
        <f t="shared" si="64"/>
        <v>3</v>
      </c>
      <c r="D79" s="116">
        <f t="shared" si="65"/>
        <v>6</v>
      </c>
      <c r="E79" s="117">
        <f t="shared" si="65"/>
        <v>3</v>
      </c>
      <c r="F79" s="116">
        <f t="shared" si="66"/>
        <v>1</v>
      </c>
      <c r="G79" s="118">
        <f t="shared" si="66"/>
        <v>0</v>
      </c>
      <c r="H79" s="10">
        <f t="shared" si="67"/>
        <v>4</v>
      </c>
      <c r="I79" s="115">
        <f t="shared" si="67"/>
        <v>2</v>
      </c>
      <c r="J79" s="116">
        <v>3</v>
      </c>
      <c r="K79" s="117">
        <v>2</v>
      </c>
      <c r="L79" s="116">
        <v>1</v>
      </c>
      <c r="M79" s="118">
        <v>0</v>
      </c>
      <c r="N79" s="10">
        <f t="shared" si="68"/>
        <v>3</v>
      </c>
      <c r="O79" s="115">
        <f t="shared" si="68"/>
        <v>1</v>
      </c>
      <c r="P79" s="116">
        <f t="shared" si="68"/>
        <v>3</v>
      </c>
      <c r="Q79" s="117">
        <f t="shared" si="68"/>
        <v>1</v>
      </c>
      <c r="R79" s="116">
        <f t="shared" si="68"/>
        <v>0</v>
      </c>
      <c r="S79" s="118">
        <f t="shared" si="68"/>
        <v>0</v>
      </c>
      <c r="T79" s="10">
        <f t="shared" si="69"/>
        <v>3</v>
      </c>
      <c r="U79" s="115">
        <f t="shared" si="69"/>
        <v>1</v>
      </c>
      <c r="V79" s="116">
        <v>3</v>
      </c>
      <c r="W79" s="117">
        <v>1</v>
      </c>
      <c r="X79" s="116">
        <v>0</v>
      </c>
      <c r="Y79" s="118">
        <v>0</v>
      </c>
      <c r="Z79" s="10">
        <f t="shared" si="70"/>
        <v>0</v>
      </c>
      <c r="AA79" s="115">
        <f t="shared" si="70"/>
        <v>0</v>
      </c>
      <c r="AB79" s="116">
        <v>0</v>
      </c>
      <c r="AC79" s="117">
        <v>0</v>
      </c>
      <c r="AD79" s="116">
        <v>0</v>
      </c>
      <c r="AE79" s="243">
        <v>0</v>
      </c>
      <c r="AF79" s="260">
        <v>0</v>
      </c>
      <c r="AG79" s="251">
        <v>0</v>
      </c>
      <c r="AH79" s="109">
        <f>集計表1!B74/B79</f>
        <v>3587.2857142857142</v>
      </c>
      <c r="AI79" s="119">
        <f>集計表2!C75/集計表1!B74</f>
        <v>4.5209669069332161</v>
      </c>
      <c r="AJ79" s="120">
        <f>集計表2!F75/集計表1!B74</f>
        <v>0.16120425311616424</v>
      </c>
      <c r="AK79" s="121">
        <f>集計表2!I75/集計表1!B74</f>
        <v>3.9089243757715741</v>
      </c>
      <c r="AL79" s="177">
        <f>集計表2!G75/集計表1!B74</f>
        <v>0.73533511210226599</v>
      </c>
      <c r="AM79" s="135">
        <f>集計表2!I75/集計表2!G75</f>
        <v>5.3158407798537777</v>
      </c>
    </row>
    <row r="80" spans="1:39" ht="21" customHeight="1" x14ac:dyDescent="0.15">
      <c r="A80" s="23" t="s">
        <v>8</v>
      </c>
      <c r="B80" s="71">
        <f t="shared" si="64"/>
        <v>7</v>
      </c>
      <c r="C80" s="106">
        <f t="shared" si="64"/>
        <v>3</v>
      </c>
      <c r="D80" s="107">
        <f t="shared" si="65"/>
        <v>6</v>
      </c>
      <c r="E80" s="136">
        <f t="shared" si="65"/>
        <v>3</v>
      </c>
      <c r="F80" s="116">
        <f t="shared" si="66"/>
        <v>1</v>
      </c>
      <c r="G80" s="118">
        <f t="shared" si="66"/>
        <v>0</v>
      </c>
      <c r="H80" s="71">
        <f t="shared" si="67"/>
        <v>3</v>
      </c>
      <c r="I80" s="106">
        <f t="shared" si="67"/>
        <v>2</v>
      </c>
      <c r="J80" s="107">
        <v>2</v>
      </c>
      <c r="K80" s="136">
        <v>2</v>
      </c>
      <c r="L80" s="116">
        <v>1</v>
      </c>
      <c r="M80" s="118">
        <v>0</v>
      </c>
      <c r="N80" s="71">
        <f t="shared" si="68"/>
        <v>4</v>
      </c>
      <c r="O80" s="106">
        <f t="shared" si="68"/>
        <v>1</v>
      </c>
      <c r="P80" s="107">
        <f t="shared" si="68"/>
        <v>4</v>
      </c>
      <c r="Q80" s="136">
        <f t="shared" si="68"/>
        <v>1</v>
      </c>
      <c r="R80" s="116">
        <f t="shared" si="68"/>
        <v>0</v>
      </c>
      <c r="S80" s="118">
        <f t="shared" si="68"/>
        <v>0</v>
      </c>
      <c r="T80" s="71">
        <f t="shared" si="69"/>
        <v>4</v>
      </c>
      <c r="U80" s="106">
        <f t="shared" si="69"/>
        <v>1</v>
      </c>
      <c r="V80" s="107">
        <v>4</v>
      </c>
      <c r="W80" s="136">
        <v>1</v>
      </c>
      <c r="X80" s="116">
        <v>0</v>
      </c>
      <c r="Y80" s="118">
        <v>0</v>
      </c>
      <c r="Z80" s="71">
        <f t="shared" si="70"/>
        <v>0</v>
      </c>
      <c r="AA80" s="106">
        <f t="shared" si="70"/>
        <v>0</v>
      </c>
      <c r="AB80" s="107">
        <v>0</v>
      </c>
      <c r="AC80" s="136">
        <v>0</v>
      </c>
      <c r="AD80" s="116">
        <v>0</v>
      </c>
      <c r="AE80" s="243">
        <v>0</v>
      </c>
      <c r="AF80" s="260">
        <v>0</v>
      </c>
      <c r="AG80" s="251">
        <v>0</v>
      </c>
      <c r="AH80" s="109">
        <f>集計表1!B75/B80</f>
        <v>1705.1428571428571</v>
      </c>
      <c r="AI80" s="119">
        <f>集計表2!C76/集計表1!B75</f>
        <v>9.1083277479892768</v>
      </c>
      <c r="AJ80" s="120">
        <f>集計表2!F76/集計表1!B75</f>
        <v>0.19587801608579089</v>
      </c>
      <c r="AK80" s="121">
        <f>集計表2!I76/集計表1!B75</f>
        <v>6.0025971849865956</v>
      </c>
      <c r="AL80" s="177">
        <f>集計表2!G76/集計表1!B75</f>
        <v>0.49840817694369971</v>
      </c>
      <c r="AM80" s="135">
        <f>集計表2!I76/集計表2!G76</f>
        <v>12.043536728861994</v>
      </c>
    </row>
    <row r="81" spans="1:39" ht="21" customHeight="1" x14ac:dyDescent="0.15">
      <c r="A81" s="181" t="s">
        <v>9</v>
      </c>
      <c r="B81" s="76">
        <f t="shared" ref="B81:G81" si="71">SUM(B77:B80)</f>
        <v>34</v>
      </c>
      <c r="C81" s="85">
        <f t="shared" si="71"/>
        <v>16</v>
      </c>
      <c r="D81" s="86">
        <f t="shared" si="71"/>
        <v>29</v>
      </c>
      <c r="E81" s="87">
        <f t="shared" si="71"/>
        <v>16</v>
      </c>
      <c r="F81" s="91">
        <f t="shared" si="71"/>
        <v>5</v>
      </c>
      <c r="G81" s="92">
        <f t="shared" si="71"/>
        <v>0</v>
      </c>
      <c r="H81" s="76">
        <f t="shared" ref="H81:AE81" si="72">SUM(H77:H80)</f>
        <v>13</v>
      </c>
      <c r="I81" s="85">
        <f t="shared" si="72"/>
        <v>5</v>
      </c>
      <c r="J81" s="86">
        <f t="shared" si="72"/>
        <v>8</v>
      </c>
      <c r="K81" s="87">
        <f t="shared" si="72"/>
        <v>5</v>
      </c>
      <c r="L81" s="91">
        <f t="shared" si="72"/>
        <v>5</v>
      </c>
      <c r="M81" s="92">
        <f t="shared" si="72"/>
        <v>0</v>
      </c>
      <c r="N81" s="76">
        <f t="shared" si="72"/>
        <v>21</v>
      </c>
      <c r="O81" s="85">
        <f t="shared" si="72"/>
        <v>11</v>
      </c>
      <c r="P81" s="86">
        <f t="shared" si="72"/>
        <v>17</v>
      </c>
      <c r="Q81" s="87">
        <f t="shared" si="72"/>
        <v>10</v>
      </c>
      <c r="R81" s="91">
        <f t="shared" si="72"/>
        <v>4</v>
      </c>
      <c r="S81" s="92">
        <f t="shared" si="72"/>
        <v>1</v>
      </c>
      <c r="T81" s="76">
        <f t="shared" si="72"/>
        <v>21</v>
      </c>
      <c r="U81" s="85">
        <f t="shared" si="72"/>
        <v>11</v>
      </c>
      <c r="V81" s="86">
        <f t="shared" si="72"/>
        <v>17</v>
      </c>
      <c r="W81" s="87">
        <f t="shared" si="72"/>
        <v>10</v>
      </c>
      <c r="X81" s="91">
        <f t="shared" si="72"/>
        <v>4</v>
      </c>
      <c r="Y81" s="92">
        <f t="shared" si="72"/>
        <v>1</v>
      </c>
      <c r="Z81" s="76">
        <f t="shared" si="72"/>
        <v>0</v>
      </c>
      <c r="AA81" s="85">
        <f t="shared" si="72"/>
        <v>0</v>
      </c>
      <c r="AB81" s="86">
        <f t="shared" si="72"/>
        <v>0</v>
      </c>
      <c r="AC81" s="87">
        <f t="shared" si="72"/>
        <v>0</v>
      </c>
      <c r="AD81" s="91">
        <f t="shared" si="72"/>
        <v>0</v>
      </c>
      <c r="AE81" s="99">
        <f t="shared" si="72"/>
        <v>0</v>
      </c>
      <c r="AF81" s="263">
        <f>SUM(AF77:AF80)</f>
        <v>0</v>
      </c>
      <c r="AG81" s="255">
        <f>SUM(AG77:AG80)</f>
        <v>0</v>
      </c>
      <c r="AH81" s="93">
        <f>集計表1!B76/B81</f>
        <v>2468.0294117647059</v>
      </c>
      <c r="AI81" s="94">
        <f>集計表2!C77/集計表1!B76</f>
        <v>4.9955430028720222</v>
      </c>
      <c r="AJ81" s="95">
        <f>集計表2!F77/集計表1!B76</f>
        <v>0.13219644155256038</v>
      </c>
      <c r="AK81" s="96">
        <f>集計表2!I77/集計表1!B76</f>
        <v>4.5439443232872145</v>
      </c>
      <c r="AL81" s="97">
        <f>集計表2!G77/集計表1!B76</f>
        <v>0.57877802009223844</v>
      </c>
      <c r="AM81" s="98">
        <f>集計表2!I77/集計表2!G77</f>
        <v>7.8509275845738875</v>
      </c>
    </row>
    <row r="82" spans="1:39" ht="21" customHeight="1" x14ac:dyDescent="0.15">
      <c r="A82" s="19" t="s">
        <v>10</v>
      </c>
      <c r="B82" s="76">
        <f t="shared" ref="B82:G82" si="73">B76+B81</f>
        <v>244</v>
      </c>
      <c r="C82" s="87">
        <f t="shared" si="73"/>
        <v>131</v>
      </c>
      <c r="D82" s="91">
        <f t="shared" si="73"/>
        <v>218</v>
      </c>
      <c r="E82" s="87">
        <f t="shared" si="73"/>
        <v>128</v>
      </c>
      <c r="F82" s="91">
        <f t="shared" si="73"/>
        <v>26</v>
      </c>
      <c r="G82" s="99">
        <f t="shared" si="73"/>
        <v>3</v>
      </c>
      <c r="H82" s="76">
        <f t="shared" ref="H82:AE82" si="74">H76+H81</f>
        <v>101</v>
      </c>
      <c r="I82" s="87">
        <f t="shared" si="74"/>
        <v>47</v>
      </c>
      <c r="J82" s="91">
        <f t="shared" si="74"/>
        <v>83</v>
      </c>
      <c r="K82" s="87">
        <f t="shared" si="74"/>
        <v>46</v>
      </c>
      <c r="L82" s="91">
        <f t="shared" si="74"/>
        <v>18</v>
      </c>
      <c r="M82" s="99">
        <f t="shared" si="74"/>
        <v>1</v>
      </c>
      <c r="N82" s="76">
        <f t="shared" si="74"/>
        <v>143</v>
      </c>
      <c r="O82" s="87">
        <f t="shared" si="74"/>
        <v>84</v>
      </c>
      <c r="P82" s="91">
        <f t="shared" si="74"/>
        <v>86</v>
      </c>
      <c r="Q82" s="87">
        <f t="shared" si="74"/>
        <v>62</v>
      </c>
      <c r="R82" s="91">
        <f t="shared" si="74"/>
        <v>57</v>
      </c>
      <c r="S82" s="99">
        <f t="shared" si="74"/>
        <v>22</v>
      </c>
      <c r="T82" s="76">
        <f t="shared" si="74"/>
        <v>135</v>
      </c>
      <c r="U82" s="87">
        <f t="shared" si="74"/>
        <v>82</v>
      </c>
      <c r="V82" s="91">
        <f t="shared" si="74"/>
        <v>84</v>
      </c>
      <c r="W82" s="87">
        <f t="shared" si="74"/>
        <v>62</v>
      </c>
      <c r="X82" s="91">
        <f t="shared" si="74"/>
        <v>51</v>
      </c>
      <c r="Y82" s="99">
        <f t="shared" si="74"/>
        <v>20</v>
      </c>
      <c r="Z82" s="76">
        <f t="shared" si="74"/>
        <v>8</v>
      </c>
      <c r="AA82" s="87">
        <f t="shared" si="74"/>
        <v>2</v>
      </c>
      <c r="AB82" s="91">
        <f t="shared" si="74"/>
        <v>2</v>
      </c>
      <c r="AC82" s="87">
        <f t="shared" si="74"/>
        <v>0</v>
      </c>
      <c r="AD82" s="91">
        <f t="shared" si="74"/>
        <v>6</v>
      </c>
      <c r="AE82" s="99">
        <f t="shared" si="74"/>
        <v>2</v>
      </c>
      <c r="AF82" s="263">
        <f>AF76+AF81</f>
        <v>0</v>
      </c>
      <c r="AG82" s="256">
        <f>AG76+AG81</f>
        <v>155</v>
      </c>
      <c r="AH82" s="93">
        <f>集計表1!B77/B82</f>
        <v>4337.7868852459014</v>
      </c>
      <c r="AI82" s="94">
        <f>集計表2!C78/集計表1!B77</f>
        <v>4.0590890194818696</v>
      </c>
      <c r="AJ82" s="95">
        <f>集計表2!F78/集計表1!B77</f>
        <v>0.10986375918822396</v>
      </c>
      <c r="AK82" s="96">
        <f>集計表2!I78/集計表1!B77</f>
        <v>4.6953543961754312</v>
      </c>
      <c r="AL82" s="97">
        <f>集計表2!G78/集計表1!B77</f>
        <v>0.39939910432531511</v>
      </c>
      <c r="AM82" s="98">
        <f>集計表2!I78/集計表2!G78</f>
        <v>11.756046383997425</v>
      </c>
    </row>
    <row r="83" spans="1:39" ht="21" customHeight="1" x14ac:dyDescent="0.15">
      <c r="A83" s="29" t="s">
        <v>11</v>
      </c>
      <c r="B83" s="86">
        <f>H83+N83</f>
        <v>6</v>
      </c>
      <c r="C83" s="87">
        <f>I83+O83</f>
        <v>2</v>
      </c>
      <c r="D83" s="91">
        <f>J83+T83</f>
        <v>6</v>
      </c>
      <c r="E83" s="85">
        <f>K83+U83</f>
        <v>2</v>
      </c>
      <c r="F83" s="91">
        <f>L83+Z83</f>
        <v>0</v>
      </c>
      <c r="G83" s="296">
        <f>M83+AA83</f>
        <v>0</v>
      </c>
      <c r="H83" s="86">
        <f>J83+L83</f>
        <v>2</v>
      </c>
      <c r="I83" s="87">
        <f>K83+M83</f>
        <v>0</v>
      </c>
      <c r="J83" s="91">
        <v>2</v>
      </c>
      <c r="K83" s="85">
        <v>0</v>
      </c>
      <c r="L83" s="91">
        <v>0</v>
      </c>
      <c r="M83" s="296">
        <v>0</v>
      </c>
      <c r="N83" s="86">
        <f t="shared" ref="N83:S83" si="75">T83+Z83</f>
        <v>4</v>
      </c>
      <c r="O83" s="87">
        <f t="shared" si="75"/>
        <v>2</v>
      </c>
      <c r="P83" s="91">
        <f t="shared" si="75"/>
        <v>2</v>
      </c>
      <c r="Q83" s="85">
        <f t="shared" si="75"/>
        <v>2</v>
      </c>
      <c r="R83" s="91">
        <f t="shared" si="75"/>
        <v>2</v>
      </c>
      <c r="S83" s="296">
        <f t="shared" si="75"/>
        <v>0</v>
      </c>
      <c r="T83" s="86">
        <f>V83+X83</f>
        <v>4</v>
      </c>
      <c r="U83" s="87">
        <f>W83+Y83</f>
        <v>2</v>
      </c>
      <c r="V83" s="91">
        <v>2</v>
      </c>
      <c r="W83" s="85">
        <v>2</v>
      </c>
      <c r="X83" s="91">
        <v>2</v>
      </c>
      <c r="Y83" s="296">
        <v>0</v>
      </c>
      <c r="Z83" s="86">
        <f>AB83+AD83</f>
        <v>0</v>
      </c>
      <c r="AA83" s="87">
        <f>AC83+AE83</f>
        <v>0</v>
      </c>
      <c r="AB83" s="91">
        <v>0</v>
      </c>
      <c r="AC83" s="85">
        <v>0</v>
      </c>
      <c r="AD83" s="91">
        <v>0</v>
      </c>
      <c r="AE83" s="99">
        <v>0</v>
      </c>
      <c r="AF83" s="263">
        <v>0</v>
      </c>
      <c r="AG83" s="297">
        <v>0</v>
      </c>
      <c r="AH83" s="100">
        <f>集計表1!B78/B83</f>
        <v>495.5</v>
      </c>
      <c r="AI83" s="101">
        <f>集計表2!C79/集計表1!B78</f>
        <v>28.227043390514631</v>
      </c>
      <c r="AJ83" s="102">
        <f>集計表2!F79/集計表1!B78</f>
        <v>0.75714766229397912</v>
      </c>
      <c r="AK83" s="103">
        <f>集計表2!I79/集計表1!B78</f>
        <v>31.389841910528087</v>
      </c>
      <c r="AL83" s="104">
        <f>集計表2!G79/集計表1!B78</f>
        <v>6.3558694920955263</v>
      </c>
      <c r="AM83" s="105">
        <f>集計表2!I79/集計表2!G79</f>
        <v>4.9387171888230315</v>
      </c>
    </row>
    <row r="84" spans="1:39" ht="21" customHeight="1" x14ac:dyDescent="0.15">
      <c r="A84" s="181" t="s">
        <v>12</v>
      </c>
      <c r="B84" s="84">
        <f t="shared" ref="B84:G84" si="76">B82+B83</f>
        <v>250</v>
      </c>
      <c r="C84" s="106">
        <f t="shared" si="76"/>
        <v>133</v>
      </c>
      <c r="D84" s="107">
        <f t="shared" si="76"/>
        <v>224</v>
      </c>
      <c r="E84" s="106">
        <f t="shared" si="76"/>
        <v>130</v>
      </c>
      <c r="F84" s="107">
        <f t="shared" si="76"/>
        <v>26</v>
      </c>
      <c r="G84" s="108">
        <f t="shared" si="76"/>
        <v>3</v>
      </c>
      <c r="H84" s="84">
        <f t="shared" ref="H84:AE84" si="77">H82+H83</f>
        <v>103</v>
      </c>
      <c r="I84" s="106">
        <f t="shared" si="77"/>
        <v>47</v>
      </c>
      <c r="J84" s="107">
        <f t="shared" si="77"/>
        <v>85</v>
      </c>
      <c r="K84" s="106">
        <f t="shared" si="77"/>
        <v>46</v>
      </c>
      <c r="L84" s="107">
        <f t="shared" si="77"/>
        <v>18</v>
      </c>
      <c r="M84" s="108">
        <f t="shared" si="77"/>
        <v>1</v>
      </c>
      <c r="N84" s="84">
        <f t="shared" si="77"/>
        <v>147</v>
      </c>
      <c r="O84" s="106">
        <f t="shared" si="77"/>
        <v>86</v>
      </c>
      <c r="P84" s="107">
        <f t="shared" si="77"/>
        <v>88</v>
      </c>
      <c r="Q84" s="106">
        <f t="shared" si="77"/>
        <v>64</v>
      </c>
      <c r="R84" s="107">
        <f t="shared" si="77"/>
        <v>59</v>
      </c>
      <c r="S84" s="108">
        <f t="shared" si="77"/>
        <v>22</v>
      </c>
      <c r="T84" s="84">
        <f t="shared" si="77"/>
        <v>139</v>
      </c>
      <c r="U84" s="106">
        <f t="shared" si="77"/>
        <v>84</v>
      </c>
      <c r="V84" s="107">
        <f t="shared" si="77"/>
        <v>86</v>
      </c>
      <c r="W84" s="106">
        <f t="shared" si="77"/>
        <v>64</v>
      </c>
      <c r="X84" s="107">
        <f t="shared" si="77"/>
        <v>53</v>
      </c>
      <c r="Y84" s="108">
        <f t="shared" si="77"/>
        <v>20</v>
      </c>
      <c r="Z84" s="84">
        <f t="shared" si="77"/>
        <v>8</v>
      </c>
      <c r="AA84" s="106">
        <f t="shared" si="77"/>
        <v>2</v>
      </c>
      <c r="AB84" s="107">
        <f t="shared" si="77"/>
        <v>2</v>
      </c>
      <c r="AC84" s="106">
        <f t="shared" si="77"/>
        <v>0</v>
      </c>
      <c r="AD84" s="107">
        <f t="shared" si="77"/>
        <v>6</v>
      </c>
      <c r="AE84" s="108">
        <f t="shared" si="77"/>
        <v>2</v>
      </c>
      <c r="AF84" s="262">
        <f>AF82+AF83</f>
        <v>0</v>
      </c>
      <c r="AG84" s="257">
        <f>AG82+AG83</f>
        <v>155</v>
      </c>
      <c r="AH84" s="109">
        <f>集計表1!B79/B84</f>
        <v>4245.5720000000001</v>
      </c>
      <c r="AI84" s="110">
        <f>集計表2!C80/集計表1!B79</f>
        <v>4.1267843296498095</v>
      </c>
      <c r="AJ84" s="111">
        <f>集計表2!F80/集計表1!B79</f>
        <v>0.1116768247011239</v>
      </c>
      <c r="AK84" s="112">
        <f>集計表2!I80/集計表1!B79</f>
        <v>4.7701266166255101</v>
      </c>
      <c r="AL84" s="113">
        <f>集計表2!G80/集計表1!B79</f>
        <v>0.41608339229672703</v>
      </c>
      <c r="AM84" s="114">
        <f>集計表2!I80/集計表2!G80</f>
        <v>11.464352350847319</v>
      </c>
    </row>
    <row r="85" spans="1:39" ht="21" customHeight="1" x14ac:dyDescent="0.15">
      <c r="A85" s="19" t="s">
        <v>13</v>
      </c>
      <c r="B85" s="76">
        <f t="shared" ref="B85:AG85" si="78">B84+B9</f>
        <v>284</v>
      </c>
      <c r="C85" s="87">
        <f t="shared" si="78"/>
        <v>156</v>
      </c>
      <c r="D85" s="91">
        <f t="shared" si="78"/>
        <v>258</v>
      </c>
      <c r="E85" s="87">
        <f t="shared" si="78"/>
        <v>153</v>
      </c>
      <c r="F85" s="91">
        <f t="shared" si="78"/>
        <v>26</v>
      </c>
      <c r="G85" s="99">
        <f t="shared" si="78"/>
        <v>3</v>
      </c>
      <c r="H85" s="76">
        <f t="shared" si="78"/>
        <v>124</v>
      </c>
      <c r="I85" s="87">
        <f t="shared" si="78"/>
        <v>62</v>
      </c>
      <c r="J85" s="91">
        <f t="shared" si="78"/>
        <v>106</v>
      </c>
      <c r="K85" s="87">
        <f t="shared" si="78"/>
        <v>61</v>
      </c>
      <c r="L85" s="91">
        <f t="shared" si="78"/>
        <v>18</v>
      </c>
      <c r="M85" s="99">
        <f t="shared" si="78"/>
        <v>1</v>
      </c>
      <c r="N85" s="76">
        <f t="shared" si="78"/>
        <v>160</v>
      </c>
      <c r="O85" s="87">
        <f t="shared" si="78"/>
        <v>94</v>
      </c>
      <c r="P85" s="91">
        <f t="shared" si="78"/>
        <v>96</v>
      </c>
      <c r="Q85" s="87">
        <f t="shared" si="78"/>
        <v>72</v>
      </c>
      <c r="R85" s="91">
        <f t="shared" si="78"/>
        <v>64</v>
      </c>
      <c r="S85" s="99">
        <f t="shared" si="78"/>
        <v>22</v>
      </c>
      <c r="T85" s="76">
        <f t="shared" si="78"/>
        <v>152</v>
      </c>
      <c r="U85" s="87">
        <f t="shared" si="78"/>
        <v>92</v>
      </c>
      <c r="V85" s="91">
        <f t="shared" si="78"/>
        <v>94</v>
      </c>
      <c r="W85" s="87">
        <f t="shared" si="78"/>
        <v>72</v>
      </c>
      <c r="X85" s="91">
        <f t="shared" si="78"/>
        <v>58</v>
      </c>
      <c r="Y85" s="99">
        <f t="shared" si="78"/>
        <v>20</v>
      </c>
      <c r="Z85" s="76">
        <f t="shared" si="78"/>
        <v>8</v>
      </c>
      <c r="AA85" s="87">
        <f t="shared" si="78"/>
        <v>2</v>
      </c>
      <c r="AB85" s="91">
        <f t="shared" si="78"/>
        <v>2</v>
      </c>
      <c r="AC85" s="87">
        <f t="shared" si="78"/>
        <v>0</v>
      </c>
      <c r="AD85" s="91">
        <f t="shared" si="78"/>
        <v>6</v>
      </c>
      <c r="AE85" s="99">
        <f t="shared" si="78"/>
        <v>2</v>
      </c>
      <c r="AF85" s="263">
        <f t="shared" si="78"/>
        <v>0</v>
      </c>
      <c r="AG85" s="256">
        <f t="shared" si="78"/>
        <v>155</v>
      </c>
      <c r="AH85" s="239">
        <f>集計表1!B80/B85</f>
        <v>3737.2992957746478</v>
      </c>
      <c r="AI85" s="101">
        <f>集計表2!C81/集計表1!B80</f>
        <v>4.9994139776689686</v>
      </c>
      <c r="AJ85" s="102">
        <f>集計表2!F81/集計表1!B80</f>
        <v>0.12146867371463728</v>
      </c>
      <c r="AK85" s="103">
        <f>集計表2!I81/集計表1!B80</f>
        <v>4.9267943165255472</v>
      </c>
      <c r="AL85" s="104">
        <f>集計表2!G81/集計表1!B80</f>
        <v>0.48931451403956877</v>
      </c>
      <c r="AM85" s="105">
        <f>集計表2!I81/集計表2!G81</f>
        <v>10.068767991065842</v>
      </c>
    </row>
  </sheetData>
  <mergeCells count="86">
    <mergeCell ref="Z47:AE47"/>
    <mergeCell ref="Z7:AA7"/>
    <mergeCell ref="AB7:AC7"/>
    <mergeCell ref="AD7:AE7"/>
    <mergeCell ref="A43:AM43"/>
    <mergeCell ref="AD8:AE8"/>
    <mergeCell ref="AI47:AI48"/>
    <mergeCell ref="AL47:AL48"/>
    <mergeCell ref="B7:C7"/>
    <mergeCell ref="D7:E7"/>
    <mergeCell ref="F7:G7"/>
    <mergeCell ref="H7:I7"/>
    <mergeCell ref="J7:K7"/>
    <mergeCell ref="Z49:AA49"/>
    <mergeCell ref="AB49:AC49"/>
    <mergeCell ref="AD49:AE49"/>
    <mergeCell ref="X49:Y49"/>
    <mergeCell ref="AB48:AC48"/>
    <mergeCell ref="AD48:AE48"/>
    <mergeCell ref="A1:AM1"/>
    <mergeCell ref="AI5:AI6"/>
    <mergeCell ref="AL5:AL6"/>
    <mergeCell ref="H4:M4"/>
    <mergeCell ref="P48:Q48"/>
    <mergeCell ref="R48:S48"/>
    <mergeCell ref="T48:U48"/>
    <mergeCell ref="V48:W48"/>
    <mergeCell ref="X48:Y48"/>
    <mergeCell ref="Z48:AA48"/>
    <mergeCell ref="B3:AE3"/>
    <mergeCell ref="B4:G4"/>
    <mergeCell ref="R7:S7"/>
    <mergeCell ref="N7:O7"/>
    <mergeCell ref="T6:U6"/>
    <mergeCell ref="N48:O48"/>
    <mergeCell ref="B49:C49"/>
    <mergeCell ref="D49:E49"/>
    <mergeCell ref="F49:G49"/>
    <mergeCell ref="B47:C48"/>
    <mergeCell ref="D47:E48"/>
    <mergeCell ref="F47:G48"/>
    <mergeCell ref="H49:I49"/>
    <mergeCell ref="J49:K49"/>
    <mergeCell ref="L49:M49"/>
    <mergeCell ref="T47:Y47"/>
    <mergeCell ref="J47:K48"/>
    <mergeCell ref="L47:M48"/>
    <mergeCell ref="T49:U49"/>
    <mergeCell ref="V49:W49"/>
    <mergeCell ref="N47:S47"/>
    <mergeCell ref="N49:O49"/>
    <mergeCell ref="P49:Q49"/>
    <mergeCell ref="R49:S49"/>
    <mergeCell ref="H47:I48"/>
    <mergeCell ref="N5:S5"/>
    <mergeCell ref="T5:Y5"/>
    <mergeCell ref="Z5:AE5"/>
    <mergeCell ref="L7:M7"/>
    <mergeCell ref="T7:U7"/>
    <mergeCell ref="Z6:AA6"/>
    <mergeCell ref="AB6:AC6"/>
    <mergeCell ref="AD6:AE6"/>
    <mergeCell ref="V6:W6"/>
    <mergeCell ref="X6:Y6"/>
    <mergeCell ref="N6:O6"/>
    <mergeCell ref="P6:Q6"/>
    <mergeCell ref="R6:S6"/>
    <mergeCell ref="X7:Y7"/>
    <mergeCell ref="P7:Q7"/>
    <mergeCell ref="V7:W7"/>
    <mergeCell ref="AD50:AE50"/>
    <mergeCell ref="AI3:AK4"/>
    <mergeCell ref="AL3:AM4"/>
    <mergeCell ref="B45:AE45"/>
    <mergeCell ref="AI45:AK46"/>
    <mergeCell ref="AL45:AM46"/>
    <mergeCell ref="B46:G46"/>
    <mergeCell ref="H46:M46"/>
    <mergeCell ref="N46:AE46"/>
    <mergeCell ref="N4:AE4"/>
    <mergeCell ref="B5:C6"/>
    <mergeCell ref="D5:E6"/>
    <mergeCell ref="F5:G6"/>
    <mergeCell ref="H5:I6"/>
    <mergeCell ref="J5:K6"/>
    <mergeCell ref="L5:M6"/>
  </mergeCells>
  <phoneticPr fontId="2"/>
  <pageMargins left="0.78740157480314965" right="0.78740157480314965" top="0.55118110236220474" bottom="0.55118110236220474" header="0.31496062992125984" footer="0.31496062992125984"/>
  <pageSetup paperSize="8" scale="88" firstPageNumber="7" orientation="landscape" useFirstPageNumber="1" r:id="rId1"/>
  <headerFooter alignWithMargins="0">
    <oddFooter>&amp;C&amp;"ＭＳ Ｐ明朝,標準"- &amp;P -</oddFooter>
  </headerFooter>
  <rowBreaks count="1" manualBreakCount="1">
    <brk id="42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zoomScaleNormal="100" workbookViewId="0">
      <pane ySplit="6" topLeftCell="A31" activePane="bottomLeft" state="frozen"/>
      <selection pane="bottomLeft" activeCell="B3" sqref="B3:C3"/>
    </sheetView>
  </sheetViews>
  <sheetFormatPr defaultRowHeight="13.5" x14ac:dyDescent="0.15"/>
  <cols>
    <col min="1" max="1" width="14" style="31" customWidth="1"/>
    <col min="2" max="9" width="9.125" style="31" customWidth="1"/>
    <col min="10" max="16384" width="9" style="31"/>
  </cols>
  <sheetData>
    <row r="1" spans="1:13" ht="24" customHeight="1" x14ac:dyDescent="0.15">
      <c r="A1" s="344" t="s">
        <v>175</v>
      </c>
      <c r="B1" s="344"/>
      <c r="C1" s="344"/>
      <c r="D1" s="344"/>
      <c r="E1" s="344"/>
      <c r="F1" s="344"/>
      <c r="G1" s="344"/>
      <c r="H1" s="344"/>
      <c r="I1" s="344"/>
      <c r="J1" s="298"/>
      <c r="K1" s="298"/>
      <c r="L1" s="298"/>
      <c r="M1" s="298"/>
    </row>
    <row r="2" spans="1:13" ht="14.1" customHeight="1" x14ac:dyDescent="0.15">
      <c r="A2" s="37"/>
      <c r="B2" s="37"/>
      <c r="C2" s="38"/>
      <c r="D2" s="37"/>
      <c r="E2" s="37"/>
      <c r="F2" s="37"/>
      <c r="G2" s="37"/>
      <c r="H2" s="37"/>
      <c r="I2" s="37"/>
    </row>
    <row r="3" spans="1:13" x14ac:dyDescent="0.15">
      <c r="A3" s="264"/>
      <c r="B3" s="345" t="s">
        <v>201</v>
      </c>
      <c r="C3" s="347"/>
      <c r="D3" s="345" t="s">
        <v>119</v>
      </c>
      <c r="E3" s="347"/>
      <c r="F3" s="380" t="s">
        <v>127</v>
      </c>
      <c r="G3" s="214"/>
      <c r="H3" s="345" t="s">
        <v>128</v>
      </c>
      <c r="I3" s="347"/>
    </row>
    <row r="4" spans="1:13" x14ac:dyDescent="0.15">
      <c r="A4" s="181" t="s">
        <v>105</v>
      </c>
      <c r="B4" s="90" t="s">
        <v>164</v>
      </c>
      <c r="C4" s="382" t="s">
        <v>124</v>
      </c>
      <c r="D4" s="384" t="s">
        <v>125</v>
      </c>
      <c r="E4" s="386" t="s">
        <v>126</v>
      </c>
      <c r="F4" s="381"/>
      <c r="G4" s="215" t="s">
        <v>120</v>
      </c>
      <c r="H4" s="384" t="s">
        <v>121</v>
      </c>
      <c r="I4" s="386" t="s">
        <v>122</v>
      </c>
    </row>
    <row r="5" spans="1:13" x14ac:dyDescent="0.15">
      <c r="A5" s="181"/>
      <c r="B5" s="187" t="s">
        <v>123</v>
      </c>
      <c r="C5" s="383"/>
      <c r="D5" s="385"/>
      <c r="E5" s="387"/>
      <c r="F5" s="381"/>
      <c r="G5" s="142"/>
      <c r="H5" s="385"/>
      <c r="I5" s="387"/>
    </row>
    <row r="6" spans="1:13" x14ac:dyDescent="0.15">
      <c r="A6" s="23"/>
      <c r="B6" s="191" t="s">
        <v>183</v>
      </c>
      <c r="C6" s="147" t="s">
        <v>50</v>
      </c>
      <c r="D6" s="191" t="s">
        <v>50</v>
      </c>
      <c r="E6" s="213" t="s">
        <v>50</v>
      </c>
      <c r="F6" s="216" t="s">
        <v>184</v>
      </c>
      <c r="G6" s="146" t="s">
        <v>185</v>
      </c>
      <c r="H6" s="79" t="s">
        <v>186</v>
      </c>
      <c r="I6" s="80" t="s">
        <v>88</v>
      </c>
    </row>
    <row r="7" spans="1:13" ht="21" customHeight="1" x14ac:dyDescent="0.15">
      <c r="A7" s="26" t="s">
        <v>202</v>
      </c>
      <c r="B7" s="192">
        <v>214</v>
      </c>
      <c r="C7" s="193">
        <v>3551</v>
      </c>
      <c r="D7" s="192">
        <v>15159</v>
      </c>
      <c r="E7" s="188">
        <v>8391</v>
      </c>
      <c r="F7" s="189">
        <v>79893</v>
      </c>
      <c r="G7" s="190">
        <v>19535</v>
      </c>
      <c r="H7" s="192">
        <v>41</v>
      </c>
      <c r="I7" s="188">
        <v>865</v>
      </c>
    </row>
    <row r="8" spans="1:13" ht="21" customHeight="1" x14ac:dyDescent="0.15">
      <c r="A8" s="22" t="s">
        <v>16</v>
      </c>
      <c r="B8" s="194"/>
      <c r="C8" s="195"/>
      <c r="D8" s="194"/>
      <c r="E8" s="196"/>
      <c r="F8" s="299">
        <v>24884</v>
      </c>
      <c r="G8" s="205">
        <v>3984</v>
      </c>
      <c r="H8" s="300">
        <v>277</v>
      </c>
      <c r="I8" s="301">
        <v>12862</v>
      </c>
    </row>
    <row r="9" spans="1:13" ht="21" customHeight="1" x14ac:dyDescent="0.15">
      <c r="A9" s="22" t="s">
        <v>106</v>
      </c>
      <c r="B9" s="194"/>
      <c r="C9" s="195"/>
      <c r="D9" s="194"/>
      <c r="E9" s="196"/>
      <c r="F9" s="322" t="s">
        <v>162</v>
      </c>
      <c r="G9" s="205">
        <v>301</v>
      </c>
      <c r="H9" s="194">
        <v>56</v>
      </c>
      <c r="I9" s="196">
        <v>588</v>
      </c>
    </row>
    <row r="10" spans="1:13" ht="21" customHeight="1" x14ac:dyDescent="0.15">
      <c r="A10" s="22" t="s">
        <v>107</v>
      </c>
      <c r="B10" s="194"/>
      <c r="C10" s="195"/>
      <c r="D10" s="194"/>
      <c r="E10" s="196"/>
      <c r="F10" s="322" t="s">
        <v>162</v>
      </c>
      <c r="G10" s="205">
        <v>89</v>
      </c>
      <c r="H10" s="194">
        <v>57</v>
      </c>
      <c r="I10" s="196">
        <v>726</v>
      </c>
    </row>
    <row r="11" spans="1:13" ht="21" customHeight="1" x14ac:dyDescent="0.15">
      <c r="A11" s="22" t="s">
        <v>108</v>
      </c>
      <c r="B11" s="194"/>
      <c r="C11" s="195"/>
      <c r="D11" s="194"/>
      <c r="E11" s="196"/>
      <c r="F11" s="322" t="s">
        <v>162</v>
      </c>
      <c r="G11" s="205">
        <v>514</v>
      </c>
      <c r="H11" s="194">
        <v>81</v>
      </c>
      <c r="I11" s="196">
        <v>1390</v>
      </c>
    </row>
    <row r="12" spans="1:13" ht="21" customHeight="1" x14ac:dyDescent="0.15">
      <c r="A12" s="22" t="s">
        <v>109</v>
      </c>
      <c r="B12" s="194"/>
      <c r="C12" s="195"/>
      <c r="D12" s="194"/>
      <c r="E12" s="196"/>
      <c r="F12" s="322" t="s">
        <v>162</v>
      </c>
      <c r="G12" s="205">
        <v>324</v>
      </c>
      <c r="H12" s="194">
        <v>59</v>
      </c>
      <c r="I12" s="196">
        <v>864</v>
      </c>
    </row>
    <row r="13" spans="1:13" ht="21" customHeight="1" x14ac:dyDescent="0.15">
      <c r="A13" s="22" t="s">
        <v>17</v>
      </c>
      <c r="B13" s="194"/>
      <c r="C13" s="195"/>
      <c r="D13" s="194"/>
      <c r="E13" s="196"/>
      <c r="F13" s="322" t="s">
        <v>162</v>
      </c>
      <c r="G13" s="205">
        <v>447</v>
      </c>
      <c r="H13" s="194">
        <v>63</v>
      </c>
      <c r="I13" s="196">
        <v>783</v>
      </c>
    </row>
    <row r="14" spans="1:13" ht="21" customHeight="1" x14ac:dyDescent="0.15">
      <c r="A14" s="22" t="s">
        <v>110</v>
      </c>
      <c r="B14" s="194"/>
      <c r="C14" s="195"/>
      <c r="D14" s="194"/>
      <c r="E14" s="196"/>
      <c r="F14" s="322" t="s">
        <v>162</v>
      </c>
      <c r="G14" s="205">
        <v>252</v>
      </c>
      <c r="H14" s="194">
        <v>65</v>
      </c>
      <c r="I14" s="196">
        <v>761</v>
      </c>
    </row>
    <row r="15" spans="1:13" ht="21" customHeight="1" x14ac:dyDescent="0.15">
      <c r="A15" s="22" t="s">
        <v>111</v>
      </c>
      <c r="B15" s="194"/>
      <c r="C15" s="195"/>
      <c r="D15" s="194"/>
      <c r="E15" s="196"/>
      <c r="F15" s="322" t="s">
        <v>162</v>
      </c>
      <c r="G15" s="205">
        <v>279</v>
      </c>
      <c r="H15" s="194">
        <v>76</v>
      </c>
      <c r="I15" s="196">
        <v>849</v>
      </c>
    </row>
    <row r="16" spans="1:13" ht="21" customHeight="1" x14ac:dyDescent="0.15">
      <c r="A16" s="22" t="s">
        <v>18</v>
      </c>
      <c r="B16" s="194"/>
      <c r="C16" s="195"/>
      <c r="D16" s="194"/>
      <c r="E16" s="196"/>
      <c r="F16" s="322" t="s">
        <v>162</v>
      </c>
      <c r="G16" s="205">
        <v>319</v>
      </c>
      <c r="H16" s="194">
        <v>50</v>
      </c>
      <c r="I16" s="196">
        <v>497</v>
      </c>
    </row>
    <row r="17" spans="1:9" ht="21" customHeight="1" x14ac:dyDescent="0.15">
      <c r="A17" s="22" t="s">
        <v>112</v>
      </c>
      <c r="B17" s="194"/>
      <c r="C17" s="195"/>
      <c r="D17" s="194"/>
      <c r="E17" s="196"/>
      <c r="F17" s="322" t="s">
        <v>162</v>
      </c>
      <c r="G17" s="205">
        <v>294</v>
      </c>
      <c r="H17" s="194">
        <v>53</v>
      </c>
      <c r="I17" s="196">
        <v>689</v>
      </c>
    </row>
    <row r="18" spans="1:9" ht="21" customHeight="1" x14ac:dyDescent="0.15">
      <c r="A18" s="22" t="s">
        <v>113</v>
      </c>
      <c r="B18" s="194"/>
      <c r="C18" s="195"/>
      <c r="D18" s="194"/>
      <c r="E18" s="196"/>
      <c r="F18" s="322" t="s">
        <v>162</v>
      </c>
      <c r="G18" s="205">
        <v>356</v>
      </c>
      <c r="H18" s="194">
        <v>67</v>
      </c>
      <c r="I18" s="196">
        <v>343</v>
      </c>
    </row>
    <row r="19" spans="1:9" ht="21" customHeight="1" x14ac:dyDescent="0.15">
      <c r="A19" s="22" t="s">
        <v>114</v>
      </c>
      <c r="B19" s="194"/>
      <c r="C19" s="195"/>
      <c r="D19" s="194"/>
      <c r="E19" s="196"/>
      <c r="F19" s="322" t="s">
        <v>162</v>
      </c>
      <c r="G19" s="205">
        <v>227</v>
      </c>
      <c r="H19" s="194">
        <v>66</v>
      </c>
      <c r="I19" s="196">
        <v>299</v>
      </c>
    </row>
    <row r="20" spans="1:9" ht="21" customHeight="1" x14ac:dyDescent="0.15">
      <c r="A20" s="22" t="s">
        <v>115</v>
      </c>
      <c r="B20" s="194"/>
      <c r="C20" s="196"/>
      <c r="D20" s="194"/>
      <c r="E20" s="196"/>
      <c r="F20" s="322" t="s">
        <v>162</v>
      </c>
      <c r="G20" s="205">
        <v>158</v>
      </c>
      <c r="H20" s="194">
        <v>34</v>
      </c>
      <c r="I20" s="196">
        <v>253</v>
      </c>
    </row>
    <row r="21" spans="1:9" ht="21" customHeight="1" x14ac:dyDescent="0.15">
      <c r="A21" s="22" t="s">
        <v>116</v>
      </c>
      <c r="B21" s="194"/>
      <c r="C21" s="196"/>
      <c r="D21" s="194"/>
      <c r="E21" s="196"/>
      <c r="F21" s="322" t="s">
        <v>162</v>
      </c>
      <c r="G21" s="205">
        <v>235</v>
      </c>
      <c r="H21" s="194">
        <v>83</v>
      </c>
      <c r="I21" s="196">
        <v>697</v>
      </c>
    </row>
    <row r="22" spans="1:9" ht="21" customHeight="1" x14ac:dyDescent="0.15">
      <c r="A22" s="22" t="s">
        <v>117</v>
      </c>
      <c r="B22" s="194"/>
      <c r="C22" s="196"/>
      <c r="D22" s="302"/>
      <c r="E22" s="196"/>
      <c r="F22" s="322" t="s">
        <v>162</v>
      </c>
      <c r="G22" s="205">
        <v>240</v>
      </c>
      <c r="H22" s="194">
        <v>46</v>
      </c>
      <c r="I22" s="196">
        <v>383</v>
      </c>
    </row>
    <row r="23" spans="1:9" ht="21" customHeight="1" x14ac:dyDescent="0.15">
      <c r="A23" s="22" t="s">
        <v>118</v>
      </c>
      <c r="B23" s="194"/>
      <c r="C23" s="196"/>
      <c r="D23" s="302"/>
      <c r="E23" s="196"/>
      <c r="F23" s="322" t="s">
        <v>162</v>
      </c>
      <c r="G23" s="205">
        <v>171</v>
      </c>
      <c r="H23" s="194">
        <v>58</v>
      </c>
      <c r="I23" s="196">
        <v>563</v>
      </c>
    </row>
    <row r="24" spans="1:9" ht="21" customHeight="1" x14ac:dyDescent="0.15">
      <c r="A24" s="6" t="s">
        <v>203</v>
      </c>
      <c r="B24" s="194"/>
      <c r="C24" s="196"/>
      <c r="D24" s="302"/>
      <c r="E24" s="196"/>
      <c r="F24" s="299">
        <v>2083</v>
      </c>
      <c r="G24" s="205">
        <v>177</v>
      </c>
      <c r="H24" s="194">
        <v>20</v>
      </c>
      <c r="I24" s="196">
        <v>86</v>
      </c>
    </row>
    <row r="25" spans="1:9" ht="21" customHeight="1" x14ac:dyDescent="0.15">
      <c r="A25" s="6" t="s">
        <v>204</v>
      </c>
      <c r="B25" s="194"/>
      <c r="C25" s="196"/>
      <c r="D25" s="302"/>
      <c r="E25" s="196"/>
      <c r="F25" s="299"/>
      <c r="G25" s="205">
        <v>52</v>
      </c>
      <c r="H25" s="194">
        <v>672</v>
      </c>
      <c r="I25" s="196">
        <v>7516</v>
      </c>
    </row>
    <row r="26" spans="1:9" ht="21" customHeight="1" x14ac:dyDescent="0.15">
      <c r="A26" s="6" t="s">
        <v>139</v>
      </c>
      <c r="B26" s="194"/>
      <c r="C26" s="196"/>
      <c r="D26" s="302"/>
      <c r="E26" s="196"/>
      <c r="F26" s="299">
        <v>995</v>
      </c>
      <c r="G26" s="205">
        <v>163</v>
      </c>
      <c r="H26" s="194">
        <v>58</v>
      </c>
      <c r="I26" s="196">
        <v>697</v>
      </c>
    </row>
    <row r="27" spans="1:9" ht="21" customHeight="1" x14ac:dyDescent="0.15">
      <c r="A27" s="22" t="s">
        <v>140</v>
      </c>
      <c r="B27" s="194"/>
      <c r="C27" s="196"/>
      <c r="D27" s="302"/>
      <c r="E27" s="196"/>
      <c r="F27" s="299">
        <v>375</v>
      </c>
      <c r="G27" s="205">
        <v>148</v>
      </c>
      <c r="H27" s="194">
        <v>51</v>
      </c>
      <c r="I27" s="196">
        <v>667</v>
      </c>
    </row>
    <row r="28" spans="1:9" ht="21" customHeight="1" x14ac:dyDescent="0.15">
      <c r="A28" s="6" t="s">
        <v>141</v>
      </c>
      <c r="B28" s="194"/>
      <c r="C28" s="196"/>
      <c r="D28" s="302"/>
      <c r="E28" s="196"/>
      <c r="F28" s="299">
        <v>1341</v>
      </c>
      <c r="G28" s="205">
        <v>306</v>
      </c>
      <c r="H28" s="194">
        <v>103</v>
      </c>
      <c r="I28" s="196">
        <v>1083</v>
      </c>
    </row>
    <row r="29" spans="1:9" ht="21" customHeight="1" x14ac:dyDescent="0.15">
      <c r="A29" s="22" t="s">
        <v>148</v>
      </c>
      <c r="B29" s="197"/>
      <c r="C29" s="196"/>
      <c r="D29" s="302"/>
      <c r="E29" s="196"/>
      <c r="F29" s="299">
        <v>53</v>
      </c>
      <c r="G29" s="205">
        <v>71</v>
      </c>
      <c r="H29" s="194">
        <v>44</v>
      </c>
      <c r="I29" s="196">
        <v>293</v>
      </c>
    </row>
    <row r="30" spans="1:9" ht="21" customHeight="1" x14ac:dyDescent="0.15">
      <c r="A30" s="22" t="s">
        <v>142</v>
      </c>
      <c r="B30" s="194"/>
      <c r="C30" s="196"/>
      <c r="D30" s="302"/>
      <c r="E30" s="196"/>
      <c r="F30" s="299">
        <v>1636</v>
      </c>
      <c r="G30" s="205">
        <v>204</v>
      </c>
      <c r="H30" s="194">
        <v>110</v>
      </c>
      <c r="I30" s="196">
        <v>1293</v>
      </c>
    </row>
    <row r="31" spans="1:9" ht="21" customHeight="1" x14ac:dyDescent="0.15">
      <c r="A31" s="22" t="s">
        <v>143</v>
      </c>
      <c r="B31" s="194"/>
      <c r="C31" s="196"/>
      <c r="D31" s="302"/>
      <c r="E31" s="196"/>
      <c r="F31" s="322" t="s">
        <v>162</v>
      </c>
      <c r="G31" s="205">
        <v>223</v>
      </c>
      <c r="H31" s="194">
        <v>25</v>
      </c>
      <c r="I31" s="196">
        <v>28</v>
      </c>
    </row>
    <row r="32" spans="1:9" ht="21" customHeight="1" x14ac:dyDescent="0.15">
      <c r="A32" s="22" t="s">
        <v>144</v>
      </c>
      <c r="B32" s="194"/>
      <c r="C32" s="196"/>
      <c r="D32" s="302"/>
      <c r="E32" s="196"/>
      <c r="F32" s="322" t="s">
        <v>162</v>
      </c>
      <c r="G32" s="205">
        <v>56</v>
      </c>
      <c r="H32" s="194">
        <v>25</v>
      </c>
      <c r="I32" s="196">
        <v>28</v>
      </c>
    </row>
    <row r="33" spans="1:9" ht="21" customHeight="1" x14ac:dyDescent="0.15">
      <c r="A33" s="8" t="s">
        <v>150</v>
      </c>
      <c r="B33" s="198">
        <v>182</v>
      </c>
      <c r="C33" s="199">
        <v>22317</v>
      </c>
      <c r="D33" s="198">
        <v>1091</v>
      </c>
      <c r="E33" s="199">
        <v>778</v>
      </c>
      <c r="F33" s="217">
        <f>SUM(F8:F32)</f>
        <v>31367</v>
      </c>
      <c r="G33" s="217">
        <f>SUM(G8:G32)</f>
        <v>9590</v>
      </c>
      <c r="H33" s="221">
        <f>SUM(H8:H32)</f>
        <v>2299</v>
      </c>
      <c r="I33" s="222">
        <f>SUM(I8:I32)</f>
        <v>34238</v>
      </c>
    </row>
    <row r="34" spans="1:9" ht="21" customHeight="1" x14ac:dyDescent="0.15">
      <c r="A34" s="22" t="s">
        <v>19</v>
      </c>
      <c r="B34" s="194">
        <v>120</v>
      </c>
      <c r="C34" s="196">
        <v>24698</v>
      </c>
      <c r="D34" s="302">
        <v>684</v>
      </c>
      <c r="E34" s="196">
        <v>2635</v>
      </c>
      <c r="F34" s="299">
        <v>16757</v>
      </c>
      <c r="G34" s="205">
        <v>782</v>
      </c>
      <c r="H34" s="194">
        <v>486</v>
      </c>
      <c r="I34" s="196">
        <v>5184</v>
      </c>
    </row>
    <row r="35" spans="1:9" ht="21" customHeight="1" x14ac:dyDescent="0.15">
      <c r="A35" s="22" t="s">
        <v>35</v>
      </c>
      <c r="B35" s="194"/>
      <c r="C35" s="196">
        <v>87</v>
      </c>
      <c r="D35" s="302">
        <v>30</v>
      </c>
      <c r="E35" s="196">
        <v>340</v>
      </c>
      <c r="F35" s="299">
        <v>1058</v>
      </c>
      <c r="G35" s="205">
        <v>260</v>
      </c>
      <c r="H35" s="194">
        <v>113</v>
      </c>
      <c r="I35" s="196">
        <v>366</v>
      </c>
    </row>
    <row r="36" spans="1:9" ht="21" customHeight="1" x14ac:dyDescent="0.15">
      <c r="A36" s="22" t="s">
        <v>129</v>
      </c>
      <c r="B36" s="194"/>
      <c r="C36" s="196">
        <v>437</v>
      </c>
      <c r="D36" s="302">
        <v>43</v>
      </c>
      <c r="E36" s="196">
        <v>259</v>
      </c>
      <c r="F36" s="299">
        <v>536</v>
      </c>
      <c r="G36" s="205">
        <v>134</v>
      </c>
      <c r="H36" s="194">
        <v>88</v>
      </c>
      <c r="I36" s="196">
        <v>568</v>
      </c>
    </row>
    <row r="37" spans="1:9" ht="21" customHeight="1" x14ac:dyDescent="0.15">
      <c r="A37" s="22" t="s">
        <v>130</v>
      </c>
      <c r="B37" s="194"/>
      <c r="C37" s="196">
        <v>253</v>
      </c>
      <c r="D37" s="302">
        <v>18</v>
      </c>
      <c r="E37" s="196">
        <v>92</v>
      </c>
      <c r="F37" s="299">
        <v>242</v>
      </c>
      <c r="G37" s="205">
        <v>56</v>
      </c>
      <c r="H37" s="194">
        <v>74</v>
      </c>
      <c r="I37" s="196">
        <v>724</v>
      </c>
    </row>
    <row r="38" spans="1:9" ht="21" customHeight="1" x14ac:dyDescent="0.15">
      <c r="A38" s="22" t="s">
        <v>131</v>
      </c>
      <c r="B38" s="194"/>
      <c r="C38" s="196">
        <v>413</v>
      </c>
      <c r="D38" s="302">
        <v>32</v>
      </c>
      <c r="E38" s="196">
        <v>463</v>
      </c>
      <c r="F38" s="299">
        <v>1042</v>
      </c>
      <c r="G38" s="205">
        <v>235</v>
      </c>
      <c r="H38" s="194">
        <v>81</v>
      </c>
      <c r="I38" s="196">
        <v>1256</v>
      </c>
    </row>
    <row r="39" spans="1:9" ht="21" customHeight="1" x14ac:dyDescent="0.15">
      <c r="A39" s="3" t="s">
        <v>154</v>
      </c>
      <c r="B39" s="200">
        <f>SUM(B34:B38)</f>
        <v>120</v>
      </c>
      <c r="C39" s="201">
        <f>SUM(C34:C38)</f>
        <v>25888</v>
      </c>
      <c r="D39" s="200">
        <f t="shared" ref="D39:I39" si="0">SUM(D34:D38)</f>
        <v>807</v>
      </c>
      <c r="E39" s="201">
        <f t="shared" si="0"/>
        <v>3789</v>
      </c>
      <c r="F39" s="200">
        <f t="shared" si="0"/>
        <v>19635</v>
      </c>
      <c r="G39" s="200">
        <f t="shared" si="0"/>
        <v>1467</v>
      </c>
      <c r="H39" s="223">
        <f t="shared" si="0"/>
        <v>842</v>
      </c>
      <c r="I39" s="224">
        <f t="shared" si="0"/>
        <v>8098</v>
      </c>
    </row>
    <row r="40" spans="1:9" ht="4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</row>
    <row r="41" spans="1:9" ht="18" customHeight="1" x14ac:dyDescent="0.15">
      <c r="A41" s="2"/>
      <c r="B41" s="2"/>
      <c r="C41" s="2"/>
      <c r="D41" s="1"/>
      <c r="E41" s="1"/>
      <c r="F41" s="2"/>
      <c r="G41" s="32"/>
      <c r="H41" s="32"/>
      <c r="I41" s="32"/>
    </row>
    <row r="42" spans="1:9" ht="18" customHeight="1" x14ac:dyDescent="0.15">
      <c r="A42" s="2"/>
      <c r="B42" s="2"/>
      <c r="C42" s="2"/>
      <c r="D42" s="2"/>
      <c r="E42" s="2"/>
      <c r="F42" s="2"/>
      <c r="G42" s="32"/>
      <c r="H42" s="32"/>
      <c r="I42" s="32"/>
    </row>
    <row r="43" spans="1:9" ht="13.5" customHeight="1" x14ac:dyDescent="0.15">
      <c r="A43" s="264"/>
      <c r="B43" s="345" t="s">
        <v>201</v>
      </c>
      <c r="C43" s="347"/>
      <c r="D43" s="345" t="s">
        <v>119</v>
      </c>
      <c r="E43" s="347"/>
      <c r="F43" s="380" t="s">
        <v>127</v>
      </c>
      <c r="G43" s="214"/>
      <c r="H43" s="345" t="s">
        <v>128</v>
      </c>
      <c r="I43" s="347"/>
    </row>
    <row r="44" spans="1:9" x14ac:dyDescent="0.15">
      <c r="A44" s="181" t="s">
        <v>15</v>
      </c>
      <c r="B44" s="90" t="s">
        <v>164</v>
      </c>
      <c r="C44" s="382" t="s">
        <v>124</v>
      </c>
      <c r="D44" s="384" t="s">
        <v>125</v>
      </c>
      <c r="E44" s="386" t="s">
        <v>126</v>
      </c>
      <c r="F44" s="381"/>
      <c r="G44" s="215" t="s">
        <v>120</v>
      </c>
      <c r="H44" s="384" t="s">
        <v>121</v>
      </c>
      <c r="I44" s="386" t="s">
        <v>122</v>
      </c>
    </row>
    <row r="45" spans="1:9" x14ac:dyDescent="0.15">
      <c r="A45" s="181"/>
      <c r="B45" s="187" t="s">
        <v>123</v>
      </c>
      <c r="C45" s="383"/>
      <c r="D45" s="385"/>
      <c r="E45" s="387"/>
      <c r="F45" s="381"/>
      <c r="G45" s="142"/>
      <c r="H45" s="385"/>
      <c r="I45" s="387"/>
    </row>
    <row r="46" spans="1:9" x14ac:dyDescent="0.15">
      <c r="A46" s="23"/>
      <c r="B46" s="191" t="s">
        <v>183</v>
      </c>
      <c r="C46" s="147" t="s">
        <v>50</v>
      </c>
      <c r="D46" s="191" t="s">
        <v>50</v>
      </c>
      <c r="E46" s="213" t="s">
        <v>50</v>
      </c>
      <c r="F46" s="216" t="s">
        <v>184</v>
      </c>
      <c r="G46" s="146" t="s">
        <v>185</v>
      </c>
      <c r="H46" s="79" t="s">
        <v>186</v>
      </c>
      <c r="I46" s="80" t="s">
        <v>88</v>
      </c>
    </row>
    <row r="47" spans="1:9" ht="21" customHeight="1" x14ac:dyDescent="0.15">
      <c r="A47" s="22" t="s">
        <v>0</v>
      </c>
      <c r="B47" s="302">
        <v>36</v>
      </c>
      <c r="C47" s="195">
        <v>6181</v>
      </c>
      <c r="D47" s="194">
        <v>701</v>
      </c>
      <c r="E47" s="196">
        <v>550</v>
      </c>
      <c r="F47" s="205">
        <v>12090</v>
      </c>
      <c r="G47" s="299">
        <v>1140</v>
      </c>
      <c r="H47" s="302">
        <v>144</v>
      </c>
      <c r="I47" s="196">
        <v>2433</v>
      </c>
    </row>
    <row r="48" spans="1:9" ht="21" customHeight="1" x14ac:dyDescent="0.15">
      <c r="A48" s="27" t="s">
        <v>1</v>
      </c>
      <c r="B48" s="303">
        <v>91</v>
      </c>
      <c r="C48" s="304">
        <v>26463</v>
      </c>
      <c r="D48" s="305">
        <v>520</v>
      </c>
      <c r="E48" s="306">
        <v>679</v>
      </c>
      <c r="F48" s="331">
        <v>2822</v>
      </c>
      <c r="G48" s="332">
        <v>3370</v>
      </c>
      <c r="H48" s="303">
        <v>39</v>
      </c>
      <c r="I48" s="306">
        <v>662</v>
      </c>
    </row>
    <row r="49" spans="1:9" ht="21" customHeight="1" x14ac:dyDescent="0.15">
      <c r="A49" s="28" t="s">
        <v>149</v>
      </c>
      <c r="B49" s="309">
        <v>65</v>
      </c>
      <c r="C49" s="308">
        <v>450</v>
      </c>
      <c r="D49" s="300">
        <v>280</v>
      </c>
      <c r="E49" s="309">
        <v>596</v>
      </c>
      <c r="F49" s="310">
        <v>1528</v>
      </c>
      <c r="G49" s="310">
        <v>2801</v>
      </c>
      <c r="H49" s="309">
        <v>22</v>
      </c>
      <c r="I49" s="308">
        <v>1010</v>
      </c>
    </row>
    <row r="50" spans="1:9" ht="21" customHeight="1" x14ac:dyDescent="0.15">
      <c r="A50" s="330" t="s">
        <v>207</v>
      </c>
      <c r="B50" s="194">
        <v>26</v>
      </c>
      <c r="C50" s="195">
        <v>2327</v>
      </c>
      <c r="D50" s="194">
        <v>34</v>
      </c>
      <c r="E50" s="196">
        <v>85</v>
      </c>
      <c r="F50" s="205">
        <v>92</v>
      </c>
      <c r="G50" s="299">
        <v>8</v>
      </c>
      <c r="H50" s="205">
        <v>264</v>
      </c>
      <c r="I50" s="196">
        <v>6621</v>
      </c>
    </row>
    <row r="51" spans="1:9" ht="21" customHeight="1" x14ac:dyDescent="0.15">
      <c r="A51" s="8" t="s">
        <v>205</v>
      </c>
      <c r="B51" s="204">
        <f>SUM(B49:B50)</f>
        <v>91</v>
      </c>
      <c r="C51" s="203">
        <f t="shared" ref="C51:I51" si="1">SUM(C49:C50)</f>
        <v>2777</v>
      </c>
      <c r="D51" s="198">
        <f t="shared" si="1"/>
        <v>314</v>
      </c>
      <c r="E51" s="208">
        <f t="shared" si="1"/>
        <v>681</v>
      </c>
      <c r="F51" s="204">
        <f t="shared" si="1"/>
        <v>1620</v>
      </c>
      <c r="G51" s="217">
        <f t="shared" si="1"/>
        <v>2809</v>
      </c>
      <c r="H51" s="204">
        <f t="shared" si="1"/>
        <v>286</v>
      </c>
      <c r="I51" s="208">
        <f t="shared" si="1"/>
        <v>7631</v>
      </c>
    </row>
    <row r="52" spans="1:9" ht="21" customHeight="1" x14ac:dyDescent="0.15">
      <c r="A52" s="22" t="s">
        <v>3</v>
      </c>
      <c r="B52" s="302">
        <v>92</v>
      </c>
      <c r="C52" s="195">
        <v>8813</v>
      </c>
      <c r="D52" s="194">
        <v>369</v>
      </c>
      <c r="E52" s="196">
        <v>1017</v>
      </c>
      <c r="F52" s="205">
        <v>2919</v>
      </c>
      <c r="G52" s="299">
        <v>3281</v>
      </c>
      <c r="H52" s="302">
        <v>102</v>
      </c>
      <c r="I52" s="196">
        <v>890</v>
      </c>
    </row>
    <row r="53" spans="1:9" ht="21" customHeight="1" x14ac:dyDescent="0.15">
      <c r="A53" s="22" t="s">
        <v>134</v>
      </c>
      <c r="B53" s="302">
        <v>10</v>
      </c>
      <c r="C53" s="195">
        <v>2900</v>
      </c>
      <c r="D53" s="194">
        <v>34</v>
      </c>
      <c r="E53" s="196">
        <v>284</v>
      </c>
      <c r="F53" s="205">
        <v>1616</v>
      </c>
      <c r="G53" s="299">
        <v>511</v>
      </c>
      <c r="H53" s="302">
        <v>114</v>
      </c>
      <c r="I53" s="196">
        <v>1866</v>
      </c>
    </row>
    <row r="54" spans="1:9" ht="21" customHeight="1" x14ac:dyDescent="0.15">
      <c r="A54" s="8" t="s">
        <v>157</v>
      </c>
      <c r="B54" s="202">
        <f t="shared" ref="B54:I54" si="2">SUM(B52:B53)</f>
        <v>102</v>
      </c>
      <c r="C54" s="203">
        <f t="shared" si="2"/>
        <v>11713</v>
      </c>
      <c r="D54" s="198">
        <f t="shared" si="2"/>
        <v>403</v>
      </c>
      <c r="E54" s="208">
        <f t="shared" si="2"/>
        <v>1301</v>
      </c>
      <c r="F54" s="204">
        <f t="shared" si="2"/>
        <v>4535</v>
      </c>
      <c r="G54" s="217">
        <f t="shared" si="2"/>
        <v>3792</v>
      </c>
      <c r="H54" s="202">
        <f t="shared" si="2"/>
        <v>216</v>
      </c>
      <c r="I54" s="208">
        <f t="shared" si="2"/>
        <v>2756</v>
      </c>
    </row>
    <row r="55" spans="1:9" ht="21" customHeight="1" x14ac:dyDescent="0.15">
      <c r="A55" s="22" t="s">
        <v>40</v>
      </c>
      <c r="B55" s="302">
        <v>86</v>
      </c>
      <c r="C55" s="195">
        <v>16010</v>
      </c>
      <c r="D55" s="194">
        <v>803</v>
      </c>
      <c r="E55" s="196">
        <v>1084</v>
      </c>
      <c r="F55" s="205">
        <v>4856</v>
      </c>
      <c r="G55" s="299">
        <v>229</v>
      </c>
      <c r="H55" s="302">
        <v>195</v>
      </c>
      <c r="I55" s="196">
        <v>4895</v>
      </c>
    </row>
    <row r="56" spans="1:9" ht="21" customHeight="1" x14ac:dyDescent="0.15">
      <c r="A56" s="22" t="s">
        <v>43</v>
      </c>
      <c r="B56" s="302">
        <v>28</v>
      </c>
      <c r="C56" s="195">
        <v>1886</v>
      </c>
      <c r="D56" s="194">
        <v>170</v>
      </c>
      <c r="E56" s="196">
        <v>239</v>
      </c>
      <c r="F56" s="205">
        <v>577</v>
      </c>
      <c r="G56" s="299">
        <v>47</v>
      </c>
      <c r="H56" s="302">
        <v>50</v>
      </c>
      <c r="I56" s="196">
        <v>1374</v>
      </c>
    </row>
    <row r="57" spans="1:9" ht="21" customHeight="1" x14ac:dyDescent="0.15">
      <c r="A57" s="8" t="s">
        <v>158</v>
      </c>
      <c r="B57" s="202">
        <f t="shared" ref="B57:I57" si="3">SUM(B55:B56)</f>
        <v>114</v>
      </c>
      <c r="C57" s="204">
        <f t="shared" si="3"/>
        <v>17896</v>
      </c>
      <c r="D57" s="198">
        <f t="shared" si="3"/>
        <v>973</v>
      </c>
      <c r="E57" s="199">
        <f t="shared" si="3"/>
        <v>1323</v>
      </c>
      <c r="F57" s="204">
        <f t="shared" si="3"/>
        <v>5433</v>
      </c>
      <c r="G57" s="217">
        <f t="shared" si="3"/>
        <v>276</v>
      </c>
      <c r="H57" s="202">
        <f t="shared" si="3"/>
        <v>245</v>
      </c>
      <c r="I57" s="208">
        <f t="shared" si="3"/>
        <v>6269</v>
      </c>
    </row>
    <row r="58" spans="1:9" ht="21" customHeight="1" x14ac:dyDescent="0.15">
      <c r="A58" s="22" t="s">
        <v>21</v>
      </c>
      <c r="B58" s="302">
        <v>51</v>
      </c>
      <c r="C58" s="196">
        <v>15437</v>
      </c>
      <c r="D58" s="194">
        <v>485</v>
      </c>
      <c r="E58" s="196">
        <v>1092</v>
      </c>
      <c r="F58" s="205">
        <v>1732</v>
      </c>
      <c r="G58" s="299">
        <v>1007</v>
      </c>
      <c r="H58" s="302">
        <v>139</v>
      </c>
      <c r="I58" s="196">
        <v>1242</v>
      </c>
    </row>
    <row r="59" spans="1:9" ht="21" customHeight="1" x14ac:dyDescent="0.15">
      <c r="A59" s="22" t="s">
        <v>39</v>
      </c>
      <c r="B59" s="205">
        <v>11</v>
      </c>
      <c r="C59" s="196">
        <v>1055</v>
      </c>
      <c r="D59" s="194"/>
      <c r="E59" s="196"/>
      <c r="F59" s="205">
        <v>120</v>
      </c>
      <c r="G59" s="299">
        <v>138</v>
      </c>
      <c r="H59" s="302">
        <v>148</v>
      </c>
      <c r="I59" s="196">
        <v>2632</v>
      </c>
    </row>
    <row r="60" spans="1:9" ht="21" customHeight="1" x14ac:dyDescent="0.15">
      <c r="A60" s="8" t="s">
        <v>187</v>
      </c>
      <c r="B60" s="204">
        <f t="shared" ref="B60:I60" si="4">SUM(B58:B59)</f>
        <v>62</v>
      </c>
      <c r="C60" s="203">
        <f t="shared" si="4"/>
        <v>16492</v>
      </c>
      <c r="D60" s="198">
        <f>SUM(D58,D59)</f>
        <v>485</v>
      </c>
      <c r="E60" s="208">
        <f t="shared" si="4"/>
        <v>1092</v>
      </c>
      <c r="F60" s="204">
        <f t="shared" si="4"/>
        <v>1852</v>
      </c>
      <c r="G60" s="217">
        <f t="shared" si="4"/>
        <v>1145</v>
      </c>
      <c r="H60" s="202">
        <f t="shared" si="4"/>
        <v>287</v>
      </c>
      <c r="I60" s="208">
        <f t="shared" si="4"/>
        <v>3874</v>
      </c>
    </row>
    <row r="61" spans="1:9" ht="21" customHeight="1" x14ac:dyDescent="0.15">
      <c r="A61" s="22" t="s">
        <v>146</v>
      </c>
      <c r="B61" s="300">
        <v>33</v>
      </c>
      <c r="C61" s="307">
        <v>12189</v>
      </c>
      <c r="D61" s="300">
        <v>184</v>
      </c>
      <c r="E61" s="308">
        <v>648</v>
      </c>
      <c r="F61" s="309">
        <v>9313</v>
      </c>
      <c r="G61" s="310">
        <v>1465</v>
      </c>
      <c r="H61" s="311">
        <v>109</v>
      </c>
      <c r="I61" s="308">
        <v>1118</v>
      </c>
    </row>
    <row r="62" spans="1:9" ht="21" customHeight="1" x14ac:dyDescent="0.15">
      <c r="A62" s="22" t="s">
        <v>165</v>
      </c>
      <c r="B62" s="302">
        <v>16</v>
      </c>
      <c r="C62" s="195">
        <v>5372</v>
      </c>
      <c r="D62" s="194">
        <v>276</v>
      </c>
      <c r="E62" s="196">
        <v>461</v>
      </c>
      <c r="F62" s="205">
        <v>1786</v>
      </c>
      <c r="G62" s="299">
        <v>602</v>
      </c>
      <c r="H62" s="302">
        <v>120</v>
      </c>
      <c r="I62" s="196">
        <v>1965</v>
      </c>
    </row>
    <row r="63" spans="1:9" ht="21" customHeight="1" x14ac:dyDescent="0.15">
      <c r="A63" s="22" t="s">
        <v>136</v>
      </c>
      <c r="B63" s="302">
        <v>28</v>
      </c>
      <c r="C63" s="195">
        <v>9875</v>
      </c>
      <c r="D63" s="194">
        <v>106</v>
      </c>
      <c r="E63" s="196">
        <v>411</v>
      </c>
      <c r="F63" s="205">
        <v>1488</v>
      </c>
      <c r="G63" s="299">
        <v>294</v>
      </c>
      <c r="H63" s="302">
        <v>74</v>
      </c>
      <c r="I63" s="196">
        <v>1024</v>
      </c>
    </row>
    <row r="64" spans="1:9" ht="21" customHeight="1" x14ac:dyDescent="0.15">
      <c r="A64" s="22" t="s">
        <v>135</v>
      </c>
      <c r="B64" s="302">
        <v>13</v>
      </c>
      <c r="C64" s="195">
        <v>3710</v>
      </c>
      <c r="D64" s="194">
        <v>86</v>
      </c>
      <c r="E64" s="196">
        <v>116</v>
      </c>
      <c r="F64" s="205">
        <v>1583</v>
      </c>
      <c r="G64" s="299">
        <v>142</v>
      </c>
      <c r="H64" s="302">
        <v>77</v>
      </c>
      <c r="I64" s="196">
        <v>2165</v>
      </c>
    </row>
    <row r="65" spans="1:10" ht="21" customHeight="1" x14ac:dyDescent="0.15">
      <c r="A65" s="22" t="s">
        <v>41</v>
      </c>
      <c r="B65" s="302">
        <v>14</v>
      </c>
      <c r="C65" s="195">
        <v>1864</v>
      </c>
      <c r="D65" s="194">
        <v>62</v>
      </c>
      <c r="E65" s="196">
        <v>33</v>
      </c>
      <c r="F65" s="205">
        <v>193</v>
      </c>
      <c r="G65" s="299">
        <v>1</v>
      </c>
      <c r="H65" s="302">
        <v>52</v>
      </c>
      <c r="I65" s="196">
        <v>177</v>
      </c>
    </row>
    <row r="66" spans="1:10" ht="21" customHeight="1" x14ac:dyDescent="0.15">
      <c r="A66" s="312" t="s">
        <v>156</v>
      </c>
      <c r="B66" s="206">
        <f t="shared" ref="B66:I66" si="5">SUM(B61:B65)</f>
        <v>104</v>
      </c>
      <c r="C66" s="207">
        <f t="shared" si="5"/>
        <v>33010</v>
      </c>
      <c r="D66" s="206">
        <f t="shared" si="5"/>
        <v>714</v>
      </c>
      <c r="E66" s="207">
        <f t="shared" si="5"/>
        <v>1669</v>
      </c>
      <c r="F66" s="218">
        <f t="shared" si="5"/>
        <v>14363</v>
      </c>
      <c r="G66" s="219">
        <f t="shared" si="5"/>
        <v>2504</v>
      </c>
      <c r="H66" s="206">
        <f t="shared" si="5"/>
        <v>432</v>
      </c>
      <c r="I66" s="207">
        <f t="shared" si="5"/>
        <v>6449</v>
      </c>
    </row>
    <row r="67" spans="1:10" ht="21" customHeight="1" x14ac:dyDescent="0.15">
      <c r="A67" s="28" t="s">
        <v>145</v>
      </c>
      <c r="B67" s="311">
        <v>38</v>
      </c>
      <c r="C67" s="307">
        <v>2120</v>
      </c>
      <c r="D67" s="300">
        <v>504</v>
      </c>
      <c r="E67" s="308">
        <v>482</v>
      </c>
      <c r="F67" s="309">
        <v>3838</v>
      </c>
      <c r="G67" s="310">
        <v>897</v>
      </c>
      <c r="H67" s="311">
        <v>204</v>
      </c>
      <c r="I67" s="308">
        <v>2018</v>
      </c>
    </row>
    <row r="68" spans="1:10" ht="21" customHeight="1" x14ac:dyDescent="0.15">
      <c r="A68" s="22" t="s">
        <v>132</v>
      </c>
      <c r="B68" s="302">
        <v>42</v>
      </c>
      <c r="C68" s="196">
        <v>2727</v>
      </c>
      <c r="D68" s="194">
        <v>115</v>
      </c>
      <c r="E68" s="196">
        <v>477</v>
      </c>
      <c r="F68" s="205">
        <v>2727</v>
      </c>
      <c r="G68" s="299">
        <v>327</v>
      </c>
      <c r="H68" s="302">
        <v>57</v>
      </c>
      <c r="I68" s="196">
        <v>1252</v>
      </c>
    </row>
    <row r="69" spans="1:10" ht="21" customHeight="1" x14ac:dyDescent="0.15">
      <c r="A69" s="22" t="s">
        <v>133</v>
      </c>
      <c r="B69" s="302">
        <v>5</v>
      </c>
      <c r="C69" s="195">
        <v>70</v>
      </c>
      <c r="D69" s="194">
        <v>299</v>
      </c>
      <c r="E69" s="196">
        <v>417</v>
      </c>
      <c r="F69" s="205">
        <v>776</v>
      </c>
      <c r="G69" s="299">
        <v>93</v>
      </c>
      <c r="H69" s="302">
        <v>12</v>
      </c>
      <c r="I69" s="196">
        <v>86</v>
      </c>
    </row>
    <row r="70" spans="1:10" ht="21" customHeight="1" x14ac:dyDescent="0.15">
      <c r="A70" s="22" t="s">
        <v>137</v>
      </c>
      <c r="B70" s="302">
        <v>17</v>
      </c>
      <c r="C70" s="195">
        <v>1385</v>
      </c>
      <c r="D70" s="194">
        <v>128</v>
      </c>
      <c r="E70" s="196">
        <v>91</v>
      </c>
      <c r="F70" s="205">
        <v>368</v>
      </c>
      <c r="G70" s="299">
        <v>89</v>
      </c>
      <c r="H70" s="302">
        <v>60</v>
      </c>
      <c r="I70" s="196">
        <v>246</v>
      </c>
    </row>
    <row r="71" spans="1:10" ht="21" customHeight="1" x14ac:dyDescent="0.15">
      <c r="A71" s="312" t="s">
        <v>155</v>
      </c>
      <c r="B71" s="198">
        <f t="shared" ref="B71:I71" si="6">SUM(B67:B70)</f>
        <v>102</v>
      </c>
      <c r="C71" s="208">
        <f t="shared" si="6"/>
        <v>6302</v>
      </c>
      <c r="D71" s="202">
        <f t="shared" si="6"/>
        <v>1046</v>
      </c>
      <c r="E71" s="204">
        <f t="shared" si="6"/>
        <v>1467</v>
      </c>
      <c r="F71" s="217">
        <f t="shared" si="6"/>
        <v>7709</v>
      </c>
      <c r="G71" s="204">
        <f t="shared" si="6"/>
        <v>1406</v>
      </c>
      <c r="H71" s="198">
        <f t="shared" si="6"/>
        <v>333</v>
      </c>
      <c r="I71" s="208">
        <f t="shared" si="6"/>
        <v>3602</v>
      </c>
    </row>
    <row r="72" spans="1:10" ht="21" customHeight="1" x14ac:dyDescent="0.15">
      <c r="A72" s="19" t="s">
        <v>4</v>
      </c>
      <c r="B72" s="209">
        <f t="shared" ref="B72:I72" si="7">+B33+B39+B71+B47+B48+B51+B54+B57+B60+B66</f>
        <v>1004</v>
      </c>
      <c r="C72" s="210">
        <f t="shared" si="7"/>
        <v>169039</v>
      </c>
      <c r="D72" s="209">
        <f t="shared" si="7"/>
        <v>7054</v>
      </c>
      <c r="E72" s="210">
        <f t="shared" si="7"/>
        <v>13329</v>
      </c>
      <c r="F72" s="220">
        <f t="shared" si="7"/>
        <v>101426</v>
      </c>
      <c r="G72" s="220">
        <f t="shared" si="7"/>
        <v>27499</v>
      </c>
      <c r="H72" s="209">
        <f t="shared" si="7"/>
        <v>5123</v>
      </c>
      <c r="I72" s="210">
        <f t="shared" si="7"/>
        <v>76012</v>
      </c>
    </row>
    <row r="73" spans="1:10" ht="21" customHeight="1" x14ac:dyDescent="0.15">
      <c r="A73" s="22" t="s">
        <v>5</v>
      </c>
      <c r="B73" s="313">
        <v>27</v>
      </c>
      <c r="C73" s="314">
        <v>2934</v>
      </c>
      <c r="D73" s="313">
        <v>212</v>
      </c>
      <c r="E73" s="315">
        <v>496</v>
      </c>
      <c r="F73" s="314">
        <v>1648</v>
      </c>
      <c r="G73" s="321">
        <v>167</v>
      </c>
      <c r="H73" s="225">
        <v>149</v>
      </c>
      <c r="I73" s="226">
        <v>2234</v>
      </c>
      <c r="J73" s="4"/>
    </row>
    <row r="74" spans="1:10" ht="21" customHeight="1" x14ac:dyDescent="0.15">
      <c r="A74" s="22" t="s">
        <v>6</v>
      </c>
      <c r="B74" s="194">
        <v>38</v>
      </c>
      <c r="C74" s="205">
        <v>5453</v>
      </c>
      <c r="D74" s="194">
        <v>327</v>
      </c>
      <c r="E74" s="205">
        <v>500</v>
      </c>
      <c r="F74" s="197">
        <v>7922</v>
      </c>
      <c r="G74" s="197">
        <v>205</v>
      </c>
      <c r="H74" s="194">
        <v>148</v>
      </c>
      <c r="I74" s="316">
        <v>3180</v>
      </c>
    </row>
    <row r="75" spans="1:10" ht="21" customHeight="1" x14ac:dyDescent="0.15">
      <c r="A75" s="22" t="s">
        <v>7</v>
      </c>
      <c r="B75" s="194">
        <v>61</v>
      </c>
      <c r="C75" s="205">
        <v>2761</v>
      </c>
      <c r="D75" s="194">
        <v>382</v>
      </c>
      <c r="E75" s="316">
        <v>472</v>
      </c>
      <c r="F75" s="205">
        <v>1335</v>
      </c>
      <c r="G75" s="299">
        <v>2483</v>
      </c>
      <c r="H75" s="302">
        <v>130</v>
      </c>
      <c r="I75" s="196">
        <v>3005</v>
      </c>
    </row>
    <row r="76" spans="1:10" ht="21" customHeight="1" x14ac:dyDescent="0.15">
      <c r="A76" s="22" t="s">
        <v>8</v>
      </c>
      <c r="B76" s="200">
        <v>6</v>
      </c>
      <c r="C76" s="205">
        <v>928</v>
      </c>
      <c r="D76" s="194">
        <v>483</v>
      </c>
      <c r="E76" s="316">
        <v>607</v>
      </c>
      <c r="F76" s="205">
        <v>2382</v>
      </c>
      <c r="G76" s="299">
        <v>114</v>
      </c>
      <c r="H76" s="302">
        <v>96</v>
      </c>
      <c r="I76" s="196">
        <v>930</v>
      </c>
    </row>
    <row r="77" spans="1:10" ht="21" customHeight="1" x14ac:dyDescent="0.15">
      <c r="A77" s="317" t="s">
        <v>9</v>
      </c>
      <c r="B77" s="209">
        <f t="shared" ref="B77:I77" si="8">SUM(B73:B76)</f>
        <v>132</v>
      </c>
      <c r="C77" s="210">
        <f t="shared" si="8"/>
        <v>12076</v>
      </c>
      <c r="D77" s="209">
        <f t="shared" si="8"/>
        <v>1404</v>
      </c>
      <c r="E77" s="210">
        <f t="shared" si="8"/>
        <v>2075</v>
      </c>
      <c r="F77" s="220">
        <f t="shared" si="8"/>
        <v>13287</v>
      </c>
      <c r="G77" s="220">
        <f t="shared" si="8"/>
        <v>2969</v>
      </c>
      <c r="H77" s="209">
        <f t="shared" si="8"/>
        <v>523</v>
      </c>
      <c r="I77" s="210">
        <f t="shared" si="8"/>
        <v>9349</v>
      </c>
    </row>
    <row r="78" spans="1:10" ht="21" customHeight="1" x14ac:dyDescent="0.15">
      <c r="A78" s="19" t="s">
        <v>10</v>
      </c>
      <c r="B78" s="209">
        <f t="shared" ref="B78:I78" si="9">B72+B77</f>
        <v>1136</v>
      </c>
      <c r="C78" s="210">
        <f t="shared" si="9"/>
        <v>181115</v>
      </c>
      <c r="D78" s="209">
        <f t="shared" si="9"/>
        <v>8458</v>
      </c>
      <c r="E78" s="210">
        <f t="shared" si="9"/>
        <v>15404</v>
      </c>
      <c r="F78" s="220">
        <f t="shared" si="9"/>
        <v>114713</v>
      </c>
      <c r="G78" s="220">
        <f t="shared" si="9"/>
        <v>30468</v>
      </c>
      <c r="H78" s="209">
        <f t="shared" si="9"/>
        <v>5646</v>
      </c>
      <c r="I78" s="210">
        <f t="shared" si="9"/>
        <v>85361</v>
      </c>
    </row>
    <row r="79" spans="1:10" ht="21" customHeight="1" x14ac:dyDescent="0.15">
      <c r="A79" s="21" t="s">
        <v>11</v>
      </c>
      <c r="B79" s="211">
        <v>31</v>
      </c>
      <c r="C79" s="212">
        <v>1359</v>
      </c>
      <c r="D79" s="211">
        <v>292</v>
      </c>
      <c r="E79" s="318">
        <v>119</v>
      </c>
      <c r="F79" s="212">
        <v>635</v>
      </c>
      <c r="G79" s="220">
        <v>221</v>
      </c>
      <c r="H79" s="211">
        <v>117</v>
      </c>
      <c r="I79" s="318">
        <v>2638</v>
      </c>
    </row>
    <row r="80" spans="1:10" ht="21" customHeight="1" x14ac:dyDescent="0.15">
      <c r="A80" s="19" t="s">
        <v>12</v>
      </c>
      <c r="B80" s="211">
        <f>B78+B79</f>
        <v>1167</v>
      </c>
      <c r="C80" s="212">
        <f t="shared" ref="C80:I80" si="10">C78+C79</f>
        <v>182474</v>
      </c>
      <c r="D80" s="209">
        <f t="shared" si="10"/>
        <v>8750</v>
      </c>
      <c r="E80" s="210">
        <f t="shared" si="10"/>
        <v>15523</v>
      </c>
      <c r="F80" s="209">
        <f t="shared" si="10"/>
        <v>115348</v>
      </c>
      <c r="G80" s="209">
        <f t="shared" si="10"/>
        <v>30689</v>
      </c>
      <c r="H80" s="209">
        <f t="shared" si="10"/>
        <v>5763</v>
      </c>
      <c r="I80" s="210">
        <f t="shared" si="10"/>
        <v>87999</v>
      </c>
    </row>
    <row r="81" spans="1:9" ht="21" customHeight="1" x14ac:dyDescent="0.15">
      <c r="A81" s="19" t="s">
        <v>13</v>
      </c>
      <c r="B81" s="209">
        <f t="shared" ref="B81:I81" si="11">B80+B7</f>
        <v>1381</v>
      </c>
      <c r="C81" s="210">
        <f t="shared" si="11"/>
        <v>186025</v>
      </c>
      <c r="D81" s="209">
        <f t="shared" si="11"/>
        <v>23909</v>
      </c>
      <c r="E81" s="210">
        <f t="shared" si="11"/>
        <v>23914</v>
      </c>
      <c r="F81" s="220">
        <f t="shared" si="11"/>
        <v>195241</v>
      </c>
      <c r="G81" s="220">
        <f t="shared" si="11"/>
        <v>50224</v>
      </c>
      <c r="H81" s="209">
        <f t="shared" si="11"/>
        <v>5804</v>
      </c>
      <c r="I81" s="210">
        <f t="shared" si="11"/>
        <v>88864</v>
      </c>
    </row>
  </sheetData>
  <mergeCells count="19">
    <mergeCell ref="D43:E43"/>
    <mergeCell ref="F43:F45"/>
    <mergeCell ref="C44:C45"/>
    <mergeCell ref="D44:D45"/>
    <mergeCell ref="E44:E45"/>
    <mergeCell ref="B43:C43"/>
    <mergeCell ref="H44:H45"/>
    <mergeCell ref="I44:I45"/>
    <mergeCell ref="H4:H5"/>
    <mergeCell ref="I4:I5"/>
    <mergeCell ref="H43:I43"/>
    <mergeCell ref="A1:I1"/>
    <mergeCell ref="B3:C3"/>
    <mergeCell ref="D3:E3"/>
    <mergeCell ref="H3:I3"/>
    <mergeCell ref="F3:F5"/>
    <mergeCell ref="C4:C5"/>
    <mergeCell ref="D4:D5"/>
    <mergeCell ref="E4:E5"/>
  </mergeCells>
  <phoneticPr fontId="2"/>
  <pageMargins left="0.78740157480314965" right="0.78740157480314965" top="0.55118110236220474" bottom="0.74803149606299213" header="0.31496062992125984" footer="0.31496062992125984"/>
  <pageSetup paperSize="9" scale="96" firstPageNumber="9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集計表1</vt:lpstr>
      <vt:lpstr>集計表2</vt:lpstr>
      <vt:lpstr>集計表3</vt:lpstr>
      <vt:lpstr>集計表4</vt:lpstr>
      <vt:lpstr>集計表1!Print_Area</vt:lpstr>
      <vt:lpstr>集計表2!Print_Area</vt:lpstr>
      <vt:lpstr>集計表3!Print_Area</vt:lpstr>
      <vt:lpstr>集計表4!Print_Area</vt:lpstr>
    </vt:vector>
  </TitlesOfParts>
  <Company>教育委員会事務局図書館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</dc:creator>
  <cp:lastModifiedBy>420468</cp:lastModifiedBy>
  <cp:lastPrinted>2017-09-07T05:33:43Z</cp:lastPrinted>
  <dcterms:created xsi:type="dcterms:W3CDTF">2002-09-11T02:43:10Z</dcterms:created>
  <dcterms:modified xsi:type="dcterms:W3CDTF">2018-02-02T05:51:08Z</dcterms:modified>
</cp:coreProperties>
</file>