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\富山県の公共図書館\28公共図書館調査（27年度調査）\H28原稿\"/>
    </mc:Choice>
  </mc:AlternateContent>
  <bookViews>
    <workbookView xWindow="0" yWindow="-75" windowWidth="7395" windowHeight="11640" activeTab="3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集計表1!$A$1:$I$82</definedName>
    <definedName name="_xlnm.Print_Area" localSheetId="1">集計表2!$A$1:$J$84</definedName>
    <definedName name="_xlnm.Print_Area" localSheetId="2">集計表3!$A$1:$AM$91</definedName>
    <definedName name="_xlnm.Print_Area" localSheetId="3">集計表4!$A$1:$I$84</definedName>
    <definedName name="touroku">#REF!</definedName>
  </definedNames>
  <calcPr calcId="152511"/>
</workbook>
</file>

<file path=xl/calcChain.xml><?xml version="1.0" encoding="utf-8"?>
<calcChain xmlns="http://schemas.openxmlformats.org/spreadsheetml/2006/main">
  <c r="H75" i="15" l="1"/>
  <c r="I75" i="15"/>
  <c r="H76" i="15"/>
  <c r="I76" i="15"/>
  <c r="H77" i="15"/>
  <c r="I77" i="15"/>
  <c r="B78" i="15"/>
  <c r="D78" i="15"/>
  <c r="E78" i="15"/>
  <c r="F78" i="15"/>
  <c r="G78" i="15"/>
  <c r="H78" i="15"/>
  <c r="I78" i="15"/>
  <c r="H80" i="15"/>
  <c r="I80" i="15"/>
  <c r="C81" i="15"/>
  <c r="C82" i="15"/>
  <c r="Q60" i="17" l="1"/>
  <c r="F34" i="18"/>
  <c r="Q12" i="17"/>
  <c r="E52" i="18"/>
  <c r="I52" i="18"/>
  <c r="H52" i="18"/>
  <c r="G52" i="18"/>
  <c r="F52" i="18"/>
  <c r="D52" i="18"/>
  <c r="C52" i="18"/>
  <c r="B52" i="18"/>
  <c r="AG56" i="17"/>
  <c r="AF56" i="17"/>
  <c r="AE56" i="17"/>
  <c r="AD56" i="17"/>
  <c r="AC56" i="17"/>
  <c r="AB56" i="17"/>
  <c r="Y56" i="17"/>
  <c r="X56" i="17"/>
  <c r="W56" i="17"/>
  <c r="V56" i="17"/>
  <c r="M56" i="17"/>
  <c r="L56" i="17"/>
  <c r="K56" i="17"/>
  <c r="J56" i="17"/>
  <c r="AA55" i="17"/>
  <c r="AA56" i="17"/>
  <c r="Z55" i="17"/>
  <c r="Z56" i="17"/>
  <c r="U55" i="17"/>
  <c r="U56" i="17"/>
  <c r="T55" i="17"/>
  <c r="S55" i="17"/>
  <c r="S56" i="17"/>
  <c r="R55" i="17"/>
  <c r="Q55" i="17"/>
  <c r="Q56" i="17"/>
  <c r="P55" i="17"/>
  <c r="P56" i="17"/>
  <c r="O55" i="17"/>
  <c r="O56" i="17"/>
  <c r="N55" i="17"/>
  <c r="I55" i="17"/>
  <c r="I56" i="17"/>
  <c r="H55" i="17"/>
  <c r="G55" i="17"/>
  <c r="G56" i="17"/>
  <c r="F55" i="17"/>
  <c r="F56" i="17"/>
  <c r="D55" i="17"/>
  <c r="C55" i="17"/>
  <c r="C56" i="17"/>
  <c r="B55" i="17"/>
  <c r="G73" i="15"/>
  <c r="G79" i="15" s="1"/>
  <c r="F73" i="15"/>
  <c r="F79" i="15" s="1"/>
  <c r="F81" i="15" s="1"/>
  <c r="F82" i="15" s="1"/>
  <c r="E73" i="15"/>
  <c r="E79" i="15" s="1"/>
  <c r="D73" i="15"/>
  <c r="D79" i="15" s="1"/>
  <c r="D81" i="15" s="1"/>
  <c r="D82" i="15" s="1"/>
  <c r="B73" i="15"/>
  <c r="B79" i="15" s="1"/>
  <c r="B81" i="15" s="1"/>
  <c r="B82" i="15" s="1"/>
  <c r="J52" i="16"/>
  <c r="I52" i="16"/>
  <c r="F52" i="16"/>
  <c r="AJ56" i="17" s="1"/>
  <c r="E52" i="16"/>
  <c r="D52" i="16"/>
  <c r="C52" i="16"/>
  <c r="AI56" i="17" s="1"/>
  <c r="B52" i="16"/>
  <c r="H51" i="15"/>
  <c r="H57" i="15"/>
  <c r="I51" i="15"/>
  <c r="E61" i="18"/>
  <c r="G34" i="18"/>
  <c r="H34" i="18"/>
  <c r="I34" i="18"/>
  <c r="B40" i="18"/>
  <c r="C40" i="18"/>
  <c r="D40" i="18"/>
  <c r="E40" i="18"/>
  <c r="F40" i="18"/>
  <c r="G40" i="18"/>
  <c r="H40" i="18"/>
  <c r="I40" i="18"/>
  <c r="B55" i="18"/>
  <c r="C55" i="18"/>
  <c r="D55" i="18"/>
  <c r="E55" i="18"/>
  <c r="F55" i="18"/>
  <c r="G55" i="18"/>
  <c r="H55" i="18"/>
  <c r="I55" i="18"/>
  <c r="B58" i="18"/>
  <c r="C58" i="18"/>
  <c r="D58" i="18"/>
  <c r="E58" i="18"/>
  <c r="F58" i="18"/>
  <c r="G58" i="18"/>
  <c r="H58" i="18"/>
  <c r="I58" i="18"/>
  <c r="B61" i="18"/>
  <c r="C61" i="18"/>
  <c r="F61" i="18"/>
  <c r="G61" i="18"/>
  <c r="H61" i="18"/>
  <c r="I61" i="18"/>
  <c r="B67" i="18"/>
  <c r="C67" i="18"/>
  <c r="D67" i="18"/>
  <c r="E67" i="18"/>
  <c r="F67" i="18"/>
  <c r="G67" i="18"/>
  <c r="H67" i="18"/>
  <c r="I67" i="18"/>
  <c r="B73" i="18"/>
  <c r="C73" i="18"/>
  <c r="D73" i="18"/>
  <c r="E73" i="18"/>
  <c r="F73" i="18"/>
  <c r="G73" i="18"/>
  <c r="H73" i="18"/>
  <c r="I73" i="18"/>
  <c r="B79" i="18"/>
  <c r="C79" i="18"/>
  <c r="D79" i="18"/>
  <c r="E79" i="18"/>
  <c r="F79" i="18"/>
  <c r="G79" i="18"/>
  <c r="H79" i="18"/>
  <c r="I79" i="18"/>
  <c r="H9" i="17"/>
  <c r="I9" i="17"/>
  <c r="P9" i="17"/>
  <c r="Q9" i="17"/>
  <c r="R9" i="17"/>
  <c r="S9" i="17"/>
  <c r="T9" i="17"/>
  <c r="D9" i="17"/>
  <c r="U9" i="17"/>
  <c r="E9" i="17"/>
  <c r="Z9" i="17"/>
  <c r="F9" i="17"/>
  <c r="AA9" i="17"/>
  <c r="G9" i="17"/>
  <c r="AI9" i="17"/>
  <c r="AJ9" i="17"/>
  <c r="AK9" i="17"/>
  <c r="AL9" i="17"/>
  <c r="AM9" i="17"/>
  <c r="H10" i="17"/>
  <c r="I10" i="17"/>
  <c r="P10" i="17"/>
  <c r="Q10" i="17"/>
  <c r="R10" i="17"/>
  <c r="S10" i="17"/>
  <c r="T10" i="17"/>
  <c r="U10" i="17"/>
  <c r="E10" i="17"/>
  <c r="Z10" i="17"/>
  <c r="AA10" i="17"/>
  <c r="G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/>
  <c r="AA11" i="17"/>
  <c r="G11" i="17"/>
  <c r="H12" i="17"/>
  <c r="I12" i="17"/>
  <c r="P12" i="17"/>
  <c r="R12" i="17"/>
  <c r="S12" i="17"/>
  <c r="T12" i="17"/>
  <c r="D12" i="17"/>
  <c r="U12" i="17"/>
  <c r="E12" i="17" s="1"/>
  <c r="Z12" i="17"/>
  <c r="F12" i="17"/>
  <c r="AA12" i="17"/>
  <c r="G12" i="17"/>
  <c r="H13" i="17"/>
  <c r="I13" i="17"/>
  <c r="P13" i="17"/>
  <c r="Q13" i="17"/>
  <c r="R13" i="17"/>
  <c r="S13" i="17"/>
  <c r="T13" i="17"/>
  <c r="D13" i="17"/>
  <c r="U13" i="17"/>
  <c r="E13" i="17"/>
  <c r="Z13" i="17"/>
  <c r="F13" i="17"/>
  <c r="AA13" i="17"/>
  <c r="G13" i="17"/>
  <c r="H14" i="17"/>
  <c r="I14" i="17"/>
  <c r="P14" i="17"/>
  <c r="Q14" i="17"/>
  <c r="R14" i="17"/>
  <c r="S14" i="17"/>
  <c r="T14" i="17"/>
  <c r="D14" i="17"/>
  <c r="U14" i="17"/>
  <c r="E14" i="17"/>
  <c r="Z14" i="17"/>
  <c r="F14" i="17"/>
  <c r="AA14" i="17"/>
  <c r="G14" i="17"/>
  <c r="H15" i="17"/>
  <c r="I15" i="17"/>
  <c r="P15" i="17"/>
  <c r="Q15" i="17"/>
  <c r="R15" i="17"/>
  <c r="S15" i="17"/>
  <c r="T15" i="17"/>
  <c r="D15" i="17"/>
  <c r="U15" i="17"/>
  <c r="E15" i="17"/>
  <c r="Z15" i="17"/>
  <c r="F15" i="17"/>
  <c r="AA15" i="17"/>
  <c r="G15" i="17"/>
  <c r="H16" i="17"/>
  <c r="I16" i="17"/>
  <c r="P16" i="17"/>
  <c r="Q16" i="17"/>
  <c r="R16" i="17"/>
  <c r="S16" i="17"/>
  <c r="T16" i="17"/>
  <c r="D16" i="17"/>
  <c r="U16" i="17"/>
  <c r="E16" i="17"/>
  <c r="Z16" i="17"/>
  <c r="F16" i="17"/>
  <c r="AA16" i="17"/>
  <c r="G16" i="17"/>
  <c r="H17" i="17"/>
  <c r="I17" i="17"/>
  <c r="P17" i="17"/>
  <c r="Q17" i="17"/>
  <c r="R17" i="17"/>
  <c r="S17" i="17"/>
  <c r="T17" i="17"/>
  <c r="D17" i="17"/>
  <c r="U17" i="17"/>
  <c r="E17" i="17"/>
  <c r="Z17" i="17"/>
  <c r="F17" i="17"/>
  <c r="AA17" i="17"/>
  <c r="G17" i="17"/>
  <c r="H18" i="17"/>
  <c r="I18" i="17"/>
  <c r="P18" i="17"/>
  <c r="Q18" i="17"/>
  <c r="R18" i="17"/>
  <c r="S18" i="17"/>
  <c r="T18" i="17"/>
  <c r="D18" i="17"/>
  <c r="U18" i="17"/>
  <c r="E18" i="17"/>
  <c r="Z18" i="17"/>
  <c r="F18" i="17"/>
  <c r="AA18" i="17"/>
  <c r="G18" i="17"/>
  <c r="H19" i="17"/>
  <c r="I19" i="17"/>
  <c r="P19" i="17"/>
  <c r="Q19" i="17"/>
  <c r="R19" i="17"/>
  <c r="S19" i="17"/>
  <c r="T19" i="17"/>
  <c r="D19" i="17"/>
  <c r="U19" i="17"/>
  <c r="E19" i="17"/>
  <c r="Z19" i="17"/>
  <c r="F19" i="17"/>
  <c r="AA19" i="17"/>
  <c r="G19" i="17"/>
  <c r="H20" i="17"/>
  <c r="I20" i="17"/>
  <c r="P20" i="17"/>
  <c r="Q20" i="17"/>
  <c r="R20" i="17"/>
  <c r="S20" i="17"/>
  <c r="T20" i="17"/>
  <c r="D20" i="17"/>
  <c r="U20" i="17"/>
  <c r="E20" i="17"/>
  <c r="Z20" i="17"/>
  <c r="F20" i="17"/>
  <c r="AA20" i="17"/>
  <c r="G20" i="17"/>
  <c r="H21" i="17"/>
  <c r="I21" i="17"/>
  <c r="P21" i="17"/>
  <c r="Q21" i="17"/>
  <c r="R21" i="17"/>
  <c r="S21" i="17"/>
  <c r="T21" i="17"/>
  <c r="D21" i="17"/>
  <c r="U21" i="17"/>
  <c r="E21" i="17"/>
  <c r="Z21" i="17"/>
  <c r="F21" i="17"/>
  <c r="AA21" i="17"/>
  <c r="G21" i="17"/>
  <c r="H22" i="17"/>
  <c r="I22" i="17"/>
  <c r="P22" i="17"/>
  <c r="Q22" i="17"/>
  <c r="R22" i="17"/>
  <c r="S22" i="17"/>
  <c r="T22" i="17"/>
  <c r="D22" i="17" s="1"/>
  <c r="U22" i="17"/>
  <c r="E22" i="17"/>
  <c r="Z22" i="17"/>
  <c r="F22" i="17"/>
  <c r="AA22" i="17"/>
  <c r="G22" i="17"/>
  <c r="H23" i="17"/>
  <c r="I23" i="17"/>
  <c r="P23" i="17"/>
  <c r="Q23" i="17"/>
  <c r="R23" i="17"/>
  <c r="S23" i="17"/>
  <c r="T23" i="17"/>
  <c r="D23" i="17"/>
  <c r="U23" i="17"/>
  <c r="E23" i="17"/>
  <c r="Z23" i="17"/>
  <c r="F23" i="17"/>
  <c r="AA23" i="17"/>
  <c r="G23" i="17"/>
  <c r="H24" i="17"/>
  <c r="I24" i="17"/>
  <c r="P24" i="17"/>
  <c r="Q24" i="17"/>
  <c r="R24" i="17"/>
  <c r="S24" i="17"/>
  <c r="T24" i="17"/>
  <c r="D24" i="17"/>
  <c r="U24" i="17"/>
  <c r="E24" i="17"/>
  <c r="Z24" i="17"/>
  <c r="F24" i="17"/>
  <c r="AA24" i="17"/>
  <c r="G24" i="17"/>
  <c r="H25" i="17"/>
  <c r="I25" i="17"/>
  <c r="P25" i="17"/>
  <c r="Q25" i="17"/>
  <c r="R25" i="17"/>
  <c r="S25" i="17"/>
  <c r="T25" i="17"/>
  <c r="D25" i="17"/>
  <c r="U25" i="17"/>
  <c r="E25" i="17"/>
  <c r="Z25" i="17"/>
  <c r="F25" i="17"/>
  <c r="AA25" i="17"/>
  <c r="G25" i="17"/>
  <c r="H26" i="17"/>
  <c r="I26" i="17"/>
  <c r="N26" i="17"/>
  <c r="P26" i="17"/>
  <c r="Q26" i="17"/>
  <c r="R26" i="17"/>
  <c r="S26" i="17"/>
  <c r="T26" i="17"/>
  <c r="D26" i="17"/>
  <c r="U26" i="17"/>
  <c r="E26" i="17"/>
  <c r="Z26" i="17"/>
  <c r="F26" i="17"/>
  <c r="AA26" i="17"/>
  <c r="G26" i="17"/>
  <c r="G36" i="17"/>
  <c r="D27" i="17"/>
  <c r="H27" i="17"/>
  <c r="B27" i="17"/>
  <c r="I27" i="17"/>
  <c r="N27" i="17"/>
  <c r="P27" i="17"/>
  <c r="Q27" i="17"/>
  <c r="R27" i="17"/>
  <c r="S27" i="17"/>
  <c r="T27" i="17"/>
  <c r="U27" i="17"/>
  <c r="E27" i="17"/>
  <c r="Z27" i="17"/>
  <c r="F27" i="17"/>
  <c r="AA27" i="17"/>
  <c r="G27" i="17"/>
  <c r="H28" i="17"/>
  <c r="I28" i="17"/>
  <c r="P28" i="17"/>
  <c r="Q28" i="17"/>
  <c r="R28" i="17"/>
  <c r="S28" i="17"/>
  <c r="T28" i="17"/>
  <c r="U28" i="17"/>
  <c r="E28" i="17"/>
  <c r="Z28" i="17"/>
  <c r="F28" i="17"/>
  <c r="AA28" i="17"/>
  <c r="G28" i="17"/>
  <c r="H29" i="17"/>
  <c r="I29" i="17"/>
  <c r="P29" i="17"/>
  <c r="Q29" i="17"/>
  <c r="Q36" i="17" s="1"/>
  <c r="R29" i="17"/>
  <c r="S29" i="17"/>
  <c r="T29" i="17"/>
  <c r="D29" i="17"/>
  <c r="U29" i="17"/>
  <c r="E29" i="17"/>
  <c r="Z29" i="17"/>
  <c r="F29" i="17"/>
  <c r="AA29" i="17"/>
  <c r="G29" i="17"/>
  <c r="H30" i="17"/>
  <c r="I30" i="17"/>
  <c r="P30" i="17"/>
  <c r="Q30" i="17"/>
  <c r="R30" i="17"/>
  <c r="S30" i="17"/>
  <c r="T30" i="17"/>
  <c r="D30" i="17"/>
  <c r="U30" i="17"/>
  <c r="E30" i="17"/>
  <c r="Z30" i="17"/>
  <c r="F30" i="17"/>
  <c r="AA30" i="17"/>
  <c r="G30" i="17"/>
  <c r="H31" i="17"/>
  <c r="I31" i="17"/>
  <c r="P31" i="17"/>
  <c r="Q31" i="17"/>
  <c r="R31" i="17"/>
  <c r="S31" i="17"/>
  <c r="T31" i="17"/>
  <c r="D31" i="17"/>
  <c r="U31" i="17"/>
  <c r="E31" i="17"/>
  <c r="Z31" i="17"/>
  <c r="F31" i="17"/>
  <c r="AA31" i="17"/>
  <c r="G31" i="17"/>
  <c r="H33" i="17"/>
  <c r="I33" i="17"/>
  <c r="P33" i="17"/>
  <c r="Q33" i="17"/>
  <c r="R33" i="17"/>
  <c r="S33" i="17"/>
  <c r="T33" i="17"/>
  <c r="D33" i="17"/>
  <c r="U33" i="17"/>
  <c r="E33" i="17"/>
  <c r="Z33" i="17"/>
  <c r="F33" i="17"/>
  <c r="AA33" i="17"/>
  <c r="G33" i="17"/>
  <c r="H34" i="17"/>
  <c r="I34" i="17"/>
  <c r="P34" i="17"/>
  <c r="Q34" i="17"/>
  <c r="R34" i="17"/>
  <c r="S34" i="17"/>
  <c r="T34" i="17"/>
  <c r="D34" i="17"/>
  <c r="U34" i="17"/>
  <c r="E34" i="17" s="1"/>
  <c r="Z34" i="17"/>
  <c r="F34" i="17"/>
  <c r="AA34" i="17"/>
  <c r="G34" i="17"/>
  <c r="H35" i="17"/>
  <c r="I35" i="17"/>
  <c r="P35" i="17"/>
  <c r="Q35" i="17"/>
  <c r="R35" i="17"/>
  <c r="S35" i="17"/>
  <c r="T35" i="17"/>
  <c r="D35" i="17"/>
  <c r="U35" i="17"/>
  <c r="E35" i="17" s="1"/>
  <c r="Z35" i="17"/>
  <c r="F35" i="17"/>
  <c r="AA35" i="17"/>
  <c r="G35" i="17"/>
  <c r="I36" i="17"/>
  <c r="J36" i="17"/>
  <c r="K36" i="17"/>
  <c r="L36" i="17"/>
  <c r="M36" i="17"/>
  <c r="V36" i="17"/>
  <c r="W36" i="17"/>
  <c r="X36" i="17"/>
  <c r="Y36" i="17"/>
  <c r="AA36" i="17"/>
  <c r="AB36" i="17"/>
  <c r="AC36" i="17"/>
  <c r="AD36" i="17"/>
  <c r="AE36" i="17"/>
  <c r="AF36" i="17"/>
  <c r="AG36" i="17"/>
  <c r="AL36" i="17"/>
  <c r="H37" i="17"/>
  <c r="H42" i="17"/>
  <c r="I37" i="17"/>
  <c r="P37" i="17"/>
  <c r="P42" i="17" s="1"/>
  <c r="Q37" i="17"/>
  <c r="R37" i="17"/>
  <c r="S37" i="17"/>
  <c r="T37" i="17"/>
  <c r="D37" i="17"/>
  <c r="U37" i="17"/>
  <c r="E37" i="17"/>
  <c r="Z37" i="17"/>
  <c r="F37" i="17"/>
  <c r="F42" i="17"/>
  <c r="AA37" i="17"/>
  <c r="G37" i="17"/>
  <c r="H38" i="17"/>
  <c r="I38" i="17"/>
  <c r="P38" i="17"/>
  <c r="Q38" i="17"/>
  <c r="R38" i="17"/>
  <c r="R42" i="17"/>
  <c r="S38" i="17"/>
  <c r="T38" i="17"/>
  <c r="D38" i="17" s="1"/>
  <c r="U38" i="17"/>
  <c r="E38" i="17" s="1"/>
  <c r="E42" i="17" s="1"/>
  <c r="Z38" i="17"/>
  <c r="F38" i="17"/>
  <c r="AA38" i="17"/>
  <c r="G38" i="17"/>
  <c r="H39" i="17"/>
  <c r="B39" i="17"/>
  <c r="I39" i="17"/>
  <c r="P39" i="17"/>
  <c r="Q39" i="17"/>
  <c r="R39" i="17"/>
  <c r="S39" i="17"/>
  <c r="T39" i="17"/>
  <c r="D39" i="17"/>
  <c r="U39" i="17"/>
  <c r="E39" i="17"/>
  <c r="Z39" i="17"/>
  <c r="F39" i="17"/>
  <c r="AA39" i="17"/>
  <c r="G39" i="17"/>
  <c r="H40" i="17"/>
  <c r="B40" i="17"/>
  <c r="I40" i="17"/>
  <c r="P40" i="17"/>
  <c r="Q40" i="17"/>
  <c r="R40" i="17"/>
  <c r="S40" i="17"/>
  <c r="T40" i="17"/>
  <c r="D40" i="17"/>
  <c r="U40" i="17"/>
  <c r="E40" i="17"/>
  <c r="Z40" i="17"/>
  <c r="F40" i="17"/>
  <c r="AA40" i="17"/>
  <c r="G40" i="17"/>
  <c r="G42" i="17"/>
  <c r="H41" i="17"/>
  <c r="I41" i="17"/>
  <c r="P41" i="17"/>
  <c r="Q41" i="17"/>
  <c r="R41" i="17"/>
  <c r="S41" i="17"/>
  <c r="T41" i="17"/>
  <c r="D41" i="17"/>
  <c r="U41" i="17"/>
  <c r="E41" i="17"/>
  <c r="Z41" i="17"/>
  <c r="F41" i="17"/>
  <c r="AA41" i="17"/>
  <c r="G41" i="17"/>
  <c r="I42" i="17"/>
  <c r="J42" i="17"/>
  <c r="K42" i="17"/>
  <c r="L42" i="17"/>
  <c r="M42" i="17"/>
  <c r="Q42" i="17"/>
  <c r="S42" i="17"/>
  <c r="V42" i="17"/>
  <c r="W42" i="17"/>
  <c r="X42" i="17"/>
  <c r="Y42" i="17"/>
  <c r="AA42" i="17"/>
  <c r="AB42" i="17"/>
  <c r="AC42" i="17"/>
  <c r="AD42" i="17"/>
  <c r="AE42" i="17"/>
  <c r="AF42" i="17"/>
  <c r="AG42" i="17"/>
  <c r="AL42" i="17"/>
  <c r="H52" i="17"/>
  <c r="I52" i="17"/>
  <c r="P52" i="17"/>
  <c r="Q52" i="17"/>
  <c r="R52" i="17"/>
  <c r="S52" i="17"/>
  <c r="T52" i="17"/>
  <c r="U52" i="17"/>
  <c r="E52" i="17" s="1"/>
  <c r="Z52" i="17"/>
  <c r="F52" i="17"/>
  <c r="AA52" i="17"/>
  <c r="G52" i="17"/>
  <c r="AI52" i="17"/>
  <c r="AJ52" i="17"/>
  <c r="AK52" i="17"/>
  <c r="AL52" i="17"/>
  <c r="AM52" i="17"/>
  <c r="H53" i="17"/>
  <c r="I53" i="17"/>
  <c r="P53" i="17"/>
  <c r="Q53" i="17"/>
  <c r="R53" i="17"/>
  <c r="S53" i="17"/>
  <c r="T53" i="17"/>
  <c r="D53" i="17"/>
  <c r="U53" i="17"/>
  <c r="E53" i="17"/>
  <c r="Z53" i="17"/>
  <c r="F53" i="17"/>
  <c r="AA53" i="17"/>
  <c r="G53" i="17"/>
  <c r="AI53" i="17"/>
  <c r="AJ53" i="17"/>
  <c r="AK53" i="17"/>
  <c r="AL53" i="17"/>
  <c r="AM53" i="17"/>
  <c r="H54" i="17"/>
  <c r="H56" i="17" s="1"/>
  <c r="I54" i="17"/>
  <c r="P54" i="17"/>
  <c r="Q54" i="17"/>
  <c r="R54" i="17"/>
  <c r="R56" i="17"/>
  <c r="S54" i="17"/>
  <c r="T54" i="17"/>
  <c r="T56" i="17"/>
  <c r="U54" i="17"/>
  <c r="E54" i="17"/>
  <c r="Z54" i="17"/>
  <c r="F54" i="17"/>
  <c r="AA54" i="17"/>
  <c r="G54" i="17"/>
  <c r="H57" i="17"/>
  <c r="H59" i="17" s="1"/>
  <c r="I57" i="17"/>
  <c r="P57" i="17"/>
  <c r="Q57" i="17"/>
  <c r="R57" i="17"/>
  <c r="R59" i="17"/>
  <c r="S57" i="17"/>
  <c r="T57" i="17"/>
  <c r="D57" i="17" s="1"/>
  <c r="D59" i="17" s="1"/>
  <c r="U57" i="17"/>
  <c r="E57" i="17"/>
  <c r="E59" i="17" s="1"/>
  <c r="Z57" i="17"/>
  <c r="F57" i="17"/>
  <c r="AA57" i="17"/>
  <c r="G57" i="17"/>
  <c r="H58" i="17"/>
  <c r="I58" i="17"/>
  <c r="C58" i="17"/>
  <c r="P58" i="17"/>
  <c r="Q58" i="17"/>
  <c r="R58" i="17"/>
  <c r="S58" i="17"/>
  <c r="T58" i="17"/>
  <c r="D58" i="17"/>
  <c r="U58" i="17"/>
  <c r="E58" i="17"/>
  <c r="Z58" i="17"/>
  <c r="F58" i="17"/>
  <c r="F59" i="17" s="1"/>
  <c r="AA58" i="17"/>
  <c r="G58" i="17"/>
  <c r="J59" i="17"/>
  <c r="K59" i="17"/>
  <c r="L59" i="17"/>
  <c r="M59" i="17"/>
  <c r="P59" i="17"/>
  <c r="Q59" i="17"/>
  <c r="S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H60" i="17"/>
  <c r="B60" i="17"/>
  <c r="B62" i="17"/>
  <c r="I60" i="17"/>
  <c r="P60" i="17"/>
  <c r="R60" i="17"/>
  <c r="S60" i="17"/>
  <c r="T60" i="17"/>
  <c r="D60" i="17"/>
  <c r="U60" i="17"/>
  <c r="E60" i="17"/>
  <c r="E62" i="17"/>
  <c r="Z60" i="17"/>
  <c r="F60" i="17"/>
  <c r="AA60" i="17"/>
  <c r="G60" i="17"/>
  <c r="H61" i="17"/>
  <c r="I61" i="17"/>
  <c r="P61" i="17"/>
  <c r="Q61" i="17"/>
  <c r="R61" i="17"/>
  <c r="S61" i="17"/>
  <c r="T61" i="17"/>
  <c r="D61" i="17"/>
  <c r="U61" i="17"/>
  <c r="E61" i="17"/>
  <c r="Z61" i="17"/>
  <c r="F61" i="17"/>
  <c r="AA61" i="17"/>
  <c r="G61" i="17"/>
  <c r="H62" i="17"/>
  <c r="I62" i="17"/>
  <c r="J62" i="17"/>
  <c r="K62" i="17"/>
  <c r="L62" i="17"/>
  <c r="M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L62" i="17"/>
  <c r="F63" i="17"/>
  <c r="F65" i="17"/>
  <c r="H63" i="17"/>
  <c r="I63" i="17"/>
  <c r="I65" i="17"/>
  <c r="Q63" i="17"/>
  <c r="R63" i="17"/>
  <c r="S63" i="17"/>
  <c r="T63" i="17"/>
  <c r="D63" i="17" s="1"/>
  <c r="D65" i="17" s="1"/>
  <c r="N63" i="17"/>
  <c r="B63" i="17" s="1"/>
  <c r="B65" i="17" s="1"/>
  <c r="AH65" i="17" s="1"/>
  <c r="U63" i="17"/>
  <c r="E63" i="17" s="1"/>
  <c r="E65" i="17" s="1"/>
  <c r="Z63" i="17"/>
  <c r="AA63" i="17"/>
  <c r="G63" i="17"/>
  <c r="H64" i="17"/>
  <c r="I64" i="17"/>
  <c r="P64" i="17"/>
  <c r="Q64" i="17"/>
  <c r="R64" i="17"/>
  <c r="S64" i="17"/>
  <c r="T64" i="17"/>
  <c r="D64" i="17"/>
  <c r="U64" i="17"/>
  <c r="E64" i="17"/>
  <c r="Z64" i="17"/>
  <c r="F64" i="17"/>
  <c r="AA64" i="17"/>
  <c r="G64" i="17"/>
  <c r="J65" i="17"/>
  <c r="K65" i="17"/>
  <c r="L65" i="17"/>
  <c r="L78" i="17"/>
  <c r="M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D65" i="17"/>
  <c r="AE65" i="17"/>
  <c r="AF65" i="17"/>
  <c r="AG65" i="17"/>
  <c r="AL65" i="17"/>
  <c r="H66" i="17"/>
  <c r="H71" i="17" s="1"/>
  <c r="I66" i="17"/>
  <c r="P66" i="17"/>
  <c r="Q66" i="17"/>
  <c r="R66" i="17"/>
  <c r="S66" i="17"/>
  <c r="T66" i="17"/>
  <c r="D66" i="17"/>
  <c r="U66" i="17"/>
  <c r="E66" i="17" s="1"/>
  <c r="Z66" i="17"/>
  <c r="F66" i="17"/>
  <c r="AA66" i="17"/>
  <c r="G66" i="17"/>
  <c r="H67" i="17"/>
  <c r="I67" i="17"/>
  <c r="P67" i="17"/>
  <c r="Q67" i="17"/>
  <c r="R67" i="17"/>
  <c r="S67" i="17"/>
  <c r="T67" i="17"/>
  <c r="D67" i="17"/>
  <c r="U67" i="17"/>
  <c r="E67" i="17"/>
  <c r="Z67" i="17"/>
  <c r="F67" i="17"/>
  <c r="AA67" i="17"/>
  <c r="G67" i="17"/>
  <c r="H68" i="17"/>
  <c r="I68" i="17"/>
  <c r="P68" i="17"/>
  <c r="Q68" i="17"/>
  <c r="R68" i="17"/>
  <c r="S68" i="17"/>
  <c r="T68" i="17"/>
  <c r="D68" i="17"/>
  <c r="U68" i="17"/>
  <c r="E68" i="17"/>
  <c r="Z68" i="17"/>
  <c r="F68" i="17"/>
  <c r="AA68" i="17"/>
  <c r="G68" i="17"/>
  <c r="H69" i="17"/>
  <c r="I69" i="17"/>
  <c r="I71" i="17" s="1"/>
  <c r="P69" i="17"/>
  <c r="Q69" i="17"/>
  <c r="R69" i="17"/>
  <c r="S69" i="17"/>
  <c r="T69" i="17"/>
  <c r="D69" i="17"/>
  <c r="U69" i="17"/>
  <c r="E69" i="17"/>
  <c r="Z69" i="17"/>
  <c r="F69" i="17"/>
  <c r="AA69" i="17"/>
  <c r="G69" i="17"/>
  <c r="H70" i="17"/>
  <c r="I70" i="17"/>
  <c r="P70" i="17"/>
  <c r="Q70" i="17"/>
  <c r="R70" i="17"/>
  <c r="S70" i="17"/>
  <c r="T70" i="17"/>
  <c r="D70" i="17"/>
  <c r="U70" i="17"/>
  <c r="E70" i="17"/>
  <c r="Z70" i="17"/>
  <c r="F70" i="17"/>
  <c r="AA70" i="17"/>
  <c r="G70" i="17"/>
  <c r="J71" i="17"/>
  <c r="K71" i="17"/>
  <c r="L71" i="17"/>
  <c r="M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AF71" i="17"/>
  <c r="AG71" i="17"/>
  <c r="AL71" i="17"/>
  <c r="H72" i="17"/>
  <c r="I72" i="17"/>
  <c r="P72" i="17"/>
  <c r="Q72" i="17"/>
  <c r="R72" i="17"/>
  <c r="S72" i="17"/>
  <c r="T72" i="17"/>
  <c r="D72" i="17" s="1"/>
  <c r="U72" i="17"/>
  <c r="E72" i="17"/>
  <c r="E77" i="17" s="1"/>
  <c r="Z72" i="17"/>
  <c r="F72" i="17" s="1"/>
  <c r="AA72" i="17"/>
  <c r="G72" i="17" s="1"/>
  <c r="G77" i="17" s="1"/>
  <c r="G78" i="17" s="1"/>
  <c r="G84" i="17" s="1"/>
  <c r="G86" i="17" s="1"/>
  <c r="G87" i="17" s="1"/>
  <c r="H73" i="17"/>
  <c r="I73" i="17"/>
  <c r="P73" i="17"/>
  <c r="Q73" i="17"/>
  <c r="R73" i="17"/>
  <c r="S73" i="17"/>
  <c r="T73" i="17"/>
  <c r="D73" i="17"/>
  <c r="U73" i="17"/>
  <c r="E73" i="17"/>
  <c r="Z73" i="17"/>
  <c r="F73" i="17" s="1"/>
  <c r="AA73" i="17"/>
  <c r="G73" i="17"/>
  <c r="H74" i="17"/>
  <c r="I74" i="17"/>
  <c r="P74" i="17"/>
  <c r="Q74" i="17"/>
  <c r="R74" i="17"/>
  <c r="S74" i="17"/>
  <c r="T74" i="17"/>
  <c r="D74" i="17"/>
  <c r="U74" i="17"/>
  <c r="E74" i="17"/>
  <c r="Z74" i="17"/>
  <c r="F74" i="17"/>
  <c r="AA74" i="17"/>
  <c r="G74" i="17"/>
  <c r="P77" i="17"/>
  <c r="H76" i="17"/>
  <c r="I76" i="17"/>
  <c r="P76" i="17"/>
  <c r="Q76" i="17"/>
  <c r="R76" i="17"/>
  <c r="S76" i="17"/>
  <c r="T76" i="17"/>
  <c r="D76" i="17"/>
  <c r="U76" i="17"/>
  <c r="E76" i="17"/>
  <c r="Z76" i="17"/>
  <c r="F76" i="17"/>
  <c r="AA76" i="17"/>
  <c r="G76" i="17"/>
  <c r="H77" i="17"/>
  <c r="I77" i="17"/>
  <c r="J77" i="17"/>
  <c r="K77" i="17"/>
  <c r="L77" i="17"/>
  <c r="M77" i="17"/>
  <c r="M78" i="17" s="1"/>
  <c r="M84" i="17" s="1"/>
  <c r="M86" i="17" s="1"/>
  <c r="M87" i="17" s="1"/>
  <c r="Q77" i="17"/>
  <c r="R77" i="17"/>
  <c r="S77" i="17"/>
  <c r="T77" i="17"/>
  <c r="V77" i="17"/>
  <c r="W77" i="17"/>
  <c r="X77" i="17"/>
  <c r="Y77" i="17"/>
  <c r="AB77" i="17"/>
  <c r="AB78" i="17" s="1"/>
  <c r="AB84" i="17" s="1"/>
  <c r="AB86" i="17" s="1"/>
  <c r="AB87" i="17" s="1"/>
  <c r="AC77" i="17"/>
  <c r="AC78" i="17" s="1"/>
  <c r="AC84" i="17" s="1"/>
  <c r="AC86" i="17" s="1"/>
  <c r="AC87" i="17" s="1"/>
  <c r="AD77" i="17"/>
  <c r="AE77" i="17"/>
  <c r="AE78" i="17" s="1"/>
  <c r="AE84" i="17" s="1"/>
  <c r="AE86" i="17" s="1"/>
  <c r="AE87" i="17" s="1"/>
  <c r="AF77" i="17"/>
  <c r="AF78" i="17" s="1"/>
  <c r="AF84" i="17" s="1"/>
  <c r="AF86" i="17" s="1"/>
  <c r="AF87" i="17" s="1"/>
  <c r="AG77" i="17"/>
  <c r="AL77" i="17"/>
  <c r="H79" i="17"/>
  <c r="I79" i="17"/>
  <c r="P79" i="17"/>
  <c r="Q79" i="17"/>
  <c r="R79" i="17"/>
  <c r="S79" i="17"/>
  <c r="T79" i="17"/>
  <c r="D79" i="17"/>
  <c r="U79" i="17"/>
  <c r="E79" i="17"/>
  <c r="Z79" i="17"/>
  <c r="F79" i="17"/>
  <c r="AA79" i="17"/>
  <c r="G79" i="17"/>
  <c r="AI79" i="17"/>
  <c r="AJ79" i="17"/>
  <c r="AK79" i="17"/>
  <c r="AL79" i="17"/>
  <c r="AM79" i="17"/>
  <c r="H80" i="17"/>
  <c r="B80" i="17" s="1"/>
  <c r="I80" i="17"/>
  <c r="P80" i="17"/>
  <c r="Q80" i="17"/>
  <c r="R80" i="17"/>
  <c r="S80" i="17"/>
  <c r="S83" i="17" s="1"/>
  <c r="T80" i="17"/>
  <c r="D80" i="17"/>
  <c r="U80" i="17"/>
  <c r="Z80" i="17"/>
  <c r="F80" i="17"/>
  <c r="AA80" i="17"/>
  <c r="G80" i="17"/>
  <c r="AI80" i="17"/>
  <c r="AJ80" i="17"/>
  <c r="AK80" i="17"/>
  <c r="AL80" i="17"/>
  <c r="AM80" i="17"/>
  <c r="G81" i="17"/>
  <c r="H81" i="17"/>
  <c r="I81" i="17"/>
  <c r="P81" i="17"/>
  <c r="Q81" i="17"/>
  <c r="R81" i="17"/>
  <c r="S81" i="17"/>
  <c r="T81" i="17"/>
  <c r="D81" i="17"/>
  <c r="U81" i="17"/>
  <c r="E81" i="17"/>
  <c r="Z81" i="17"/>
  <c r="F81" i="17"/>
  <c r="AA81" i="17"/>
  <c r="AI81" i="17"/>
  <c r="AJ81" i="17"/>
  <c r="AK81" i="17"/>
  <c r="AL81" i="17"/>
  <c r="AM81" i="17"/>
  <c r="H82" i="17"/>
  <c r="H83" i="17" s="1"/>
  <c r="I82" i="17"/>
  <c r="P82" i="17"/>
  <c r="Q82" i="17"/>
  <c r="Q83" i="17"/>
  <c r="R82" i="17"/>
  <c r="S82" i="17"/>
  <c r="T82" i="17"/>
  <c r="D82" i="17"/>
  <c r="U82" i="17"/>
  <c r="E82" i="17"/>
  <c r="Z82" i="17"/>
  <c r="F82" i="17"/>
  <c r="F83" i="17" s="1"/>
  <c r="AA82" i="17"/>
  <c r="G82" i="17"/>
  <c r="G83" i="17"/>
  <c r="AI82" i="17"/>
  <c r="AJ82" i="17"/>
  <c r="AK82" i="17"/>
  <c r="AL82" i="17"/>
  <c r="AM82" i="17"/>
  <c r="I83" i="17"/>
  <c r="J83" i="17"/>
  <c r="K83" i="17"/>
  <c r="L83" i="17"/>
  <c r="L84" i="17" s="1"/>
  <c r="L86" i="17" s="1"/>
  <c r="L87" i="17" s="1"/>
  <c r="M83" i="17"/>
  <c r="P83" i="17"/>
  <c r="R83" i="17"/>
  <c r="V83" i="17"/>
  <c r="W83" i="17"/>
  <c r="X83" i="17"/>
  <c r="Y83" i="17"/>
  <c r="Z83" i="17"/>
  <c r="AB83" i="17"/>
  <c r="AC83" i="17"/>
  <c r="AD83" i="17"/>
  <c r="AE83" i="17"/>
  <c r="AF83" i="17"/>
  <c r="AG83" i="17"/>
  <c r="H85" i="17"/>
  <c r="I85" i="17"/>
  <c r="C85" i="17" s="1"/>
  <c r="P85" i="17"/>
  <c r="Q85" i="17"/>
  <c r="R85" i="17"/>
  <c r="S85" i="17"/>
  <c r="T85" i="17"/>
  <c r="D85" i="17"/>
  <c r="U85" i="17"/>
  <c r="E85" i="17"/>
  <c r="Z85" i="17"/>
  <c r="F85" i="17"/>
  <c r="AA85" i="17"/>
  <c r="G85" i="17"/>
  <c r="AI85" i="17"/>
  <c r="AJ85" i="17"/>
  <c r="AK85" i="17"/>
  <c r="AL85" i="17"/>
  <c r="AM85" i="17"/>
  <c r="B34" i="16"/>
  <c r="C34" i="16"/>
  <c r="AI36" i="17" s="1"/>
  <c r="D34" i="16"/>
  <c r="E34" i="16"/>
  <c r="F34" i="16"/>
  <c r="AJ36" i="17" s="1"/>
  <c r="I34" i="16"/>
  <c r="AK36" i="17" s="1"/>
  <c r="J34" i="16"/>
  <c r="B40" i="16"/>
  <c r="C40" i="16"/>
  <c r="AI42" i="17" s="1"/>
  <c r="D40" i="16"/>
  <c r="E40" i="16"/>
  <c r="F40" i="16"/>
  <c r="AJ42" i="17" s="1"/>
  <c r="I40" i="16"/>
  <c r="AK42" i="17" s="1"/>
  <c r="J40" i="16"/>
  <c r="B55" i="16"/>
  <c r="C55" i="16"/>
  <c r="AI59" i="17"/>
  <c r="D55" i="16"/>
  <c r="E55" i="16"/>
  <c r="F55" i="16"/>
  <c r="AJ59" i="17" s="1"/>
  <c r="G55" i="16"/>
  <c r="G74" i="16" s="1"/>
  <c r="AL78" i="17" s="1"/>
  <c r="H55" i="16"/>
  <c r="H74" i="16" s="1"/>
  <c r="I55" i="16"/>
  <c r="AM59" i="17"/>
  <c r="J55" i="16"/>
  <c r="B58" i="16"/>
  <c r="C58" i="16"/>
  <c r="AI62" i="17" s="1"/>
  <c r="D58" i="16"/>
  <c r="E58" i="16"/>
  <c r="F58" i="16"/>
  <c r="AJ62" i="17" s="1"/>
  <c r="I58" i="16"/>
  <c r="AM62" i="17" s="1"/>
  <c r="J58" i="16"/>
  <c r="B61" i="16"/>
  <c r="C61" i="16"/>
  <c r="AI65" i="17" s="1"/>
  <c r="D61" i="16"/>
  <c r="E61" i="16"/>
  <c r="F61" i="16"/>
  <c r="AJ65" i="17"/>
  <c r="I61" i="16"/>
  <c r="AM65" i="17" s="1"/>
  <c r="J61" i="16"/>
  <c r="B67" i="16"/>
  <c r="C67" i="16"/>
  <c r="AI71" i="17" s="1"/>
  <c r="D67" i="16"/>
  <c r="E67" i="16"/>
  <c r="F67" i="16"/>
  <c r="AJ71" i="17" s="1"/>
  <c r="I67" i="16"/>
  <c r="AK71" i="17" s="1"/>
  <c r="J67" i="16"/>
  <c r="B73" i="16"/>
  <c r="C73" i="16"/>
  <c r="AI77" i="17" s="1"/>
  <c r="D73" i="16"/>
  <c r="E73" i="16"/>
  <c r="F73" i="16"/>
  <c r="AJ77" i="17" s="1"/>
  <c r="I73" i="16"/>
  <c r="AK77" i="17" s="1"/>
  <c r="J73" i="16"/>
  <c r="B79" i="16"/>
  <c r="C79" i="16"/>
  <c r="D79" i="16"/>
  <c r="E79" i="16"/>
  <c r="F79" i="16"/>
  <c r="AJ83" i="17" s="1"/>
  <c r="G79" i="16"/>
  <c r="H79" i="16"/>
  <c r="I79" i="16"/>
  <c r="J79" i="16"/>
  <c r="H7" i="15"/>
  <c r="I7" i="15"/>
  <c r="H34" i="15"/>
  <c r="I34" i="15"/>
  <c r="H40" i="15"/>
  <c r="I40" i="15"/>
  <c r="H47" i="15"/>
  <c r="I47" i="15"/>
  <c r="H48" i="15"/>
  <c r="I48" i="15"/>
  <c r="H54" i="15"/>
  <c r="I54" i="15"/>
  <c r="I57" i="15"/>
  <c r="H60" i="15"/>
  <c r="I60" i="15"/>
  <c r="H66" i="15"/>
  <c r="I66" i="15"/>
  <c r="H72" i="15"/>
  <c r="I72" i="15"/>
  <c r="H74" i="15"/>
  <c r="I74" i="15"/>
  <c r="AI83" i="17"/>
  <c r="N70" i="17"/>
  <c r="B70" i="17"/>
  <c r="AK62" i="17"/>
  <c r="O85" i="17"/>
  <c r="AA83" i="17"/>
  <c r="O81" i="17"/>
  <c r="C81" i="17"/>
  <c r="G71" i="17"/>
  <c r="G65" i="17"/>
  <c r="F62" i="17"/>
  <c r="D62" i="17"/>
  <c r="AK65" i="17"/>
  <c r="AK59" i="17"/>
  <c r="N85" i="17"/>
  <c r="B85" i="17"/>
  <c r="AH85" i="17"/>
  <c r="O82" i="17"/>
  <c r="C82" i="17"/>
  <c r="E80" i="17"/>
  <c r="B79" i="17"/>
  <c r="F71" i="17"/>
  <c r="D71" i="17"/>
  <c r="G62" i="17"/>
  <c r="N82" i="17"/>
  <c r="N81" i="17"/>
  <c r="N80" i="17"/>
  <c r="N79" i="17"/>
  <c r="O76" i="17"/>
  <c r="C76" i="17"/>
  <c r="O74" i="17"/>
  <c r="C74" i="17"/>
  <c r="O73" i="17"/>
  <c r="C73" i="17" s="1"/>
  <c r="N69" i="17"/>
  <c r="B69" i="17"/>
  <c r="N68" i="17"/>
  <c r="B68" i="17"/>
  <c r="N67" i="17"/>
  <c r="B67" i="17"/>
  <c r="N66" i="17"/>
  <c r="H65" i="17"/>
  <c r="N64" i="17"/>
  <c r="B64" i="17"/>
  <c r="O61" i="17"/>
  <c r="C61" i="17"/>
  <c r="O60" i="17"/>
  <c r="O62" i="17"/>
  <c r="N58" i="17"/>
  <c r="B58" i="17" s="1"/>
  <c r="G59" i="17"/>
  <c r="N53" i="17"/>
  <c r="B53" i="17"/>
  <c r="AH53" i="17"/>
  <c r="O79" i="17"/>
  <c r="N76" i="17"/>
  <c r="B76" i="17"/>
  <c r="N74" i="17"/>
  <c r="B74" i="17"/>
  <c r="N73" i="17"/>
  <c r="B73" i="17" s="1"/>
  <c r="O70" i="17"/>
  <c r="C70" i="17"/>
  <c r="O69" i="17"/>
  <c r="O68" i="17"/>
  <c r="C68" i="17"/>
  <c r="O67" i="17"/>
  <c r="C67" i="17"/>
  <c r="O66" i="17"/>
  <c r="O71" i="17" s="1"/>
  <c r="O64" i="17"/>
  <c r="C64" i="17"/>
  <c r="N61" i="17"/>
  <c r="B61" i="17"/>
  <c r="N60" i="17"/>
  <c r="O58" i="17"/>
  <c r="O57" i="17"/>
  <c r="O59" i="17"/>
  <c r="O54" i="17"/>
  <c r="C54" i="17"/>
  <c r="O53" i="17"/>
  <c r="C53" i="17"/>
  <c r="O41" i="17"/>
  <c r="C41" i="17"/>
  <c r="O40" i="17"/>
  <c r="C40" i="17"/>
  <c r="O39" i="17"/>
  <c r="C39" i="17"/>
  <c r="O38" i="17"/>
  <c r="C38" i="17" s="1"/>
  <c r="O37" i="17"/>
  <c r="O35" i="17"/>
  <c r="C35" i="17" s="1"/>
  <c r="O34" i="17"/>
  <c r="C34" i="17" s="1"/>
  <c r="O33" i="17"/>
  <c r="C33" i="17"/>
  <c r="O31" i="17"/>
  <c r="C31" i="17"/>
  <c r="O29" i="17"/>
  <c r="C27" i="17"/>
  <c r="N41" i="17"/>
  <c r="B41" i="17"/>
  <c r="N40" i="17"/>
  <c r="N39" i="17"/>
  <c r="N37" i="17"/>
  <c r="B37" i="17" s="1"/>
  <c r="N35" i="17"/>
  <c r="B35" i="17"/>
  <c r="N34" i="17"/>
  <c r="B34" i="17"/>
  <c r="N33" i="17"/>
  <c r="B33" i="17"/>
  <c r="N31" i="17"/>
  <c r="B31" i="17"/>
  <c r="N30" i="17"/>
  <c r="B30" i="17"/>
  <c r="N29" i="17"/>
  <c r="B29" i="17"/>
  <c r="B26" i="17"/>
  <c r="O28" i="17"/>
  <c r="C28" i="17"/>
  <c r="O27" i="17"/>
  <c r="O26" i="17"/>
  <c r="C26" i="17"/>
  <c r="O25" i="17"/>
  <c r="C25" i="17"/>
  <c r="O24" i="17"/>
  <c r="C24" i="17"/>
  <c r="O23" i="17"/>
  <c r="C23" i="17"/>
  <c r="O22" i="17"/>
  <c r="C22" i="17"/>
  <c r="O21" i="17"/>
  <c r="C21" i="17"/>
  <c r="O20" i="17"/>
  <c r="C20" i="17"/>
  <c r="O19" i="17"/>
  <c r="C19" i="17"/>
  <c r="O18" i="17"/>
  <c r="C18" i="17"/>
  <c r="O17" i="17"/>
  <c r="C17" i="17"/>
  <c r="O16" i="17"/>
  <c r="C16" i="17"/>
  <c r="O15" i="17"/>
  <c r="C15" i="17"/>
  <c r="O14" i="17"/>
  <c r="C14" i="17"/>
  <c r="O13" i="17"/>
  <c r="C13" i="17"/>
  <c r="O11" i="17"/>
  <c r="C11" i="17" s="1"/>
  <c r="O9" i="17"/>
  <c r="C9" i="17"/>
  <c r="N9" i="17"/>
  <c r="B9" i="17"/>
  <c r="AH9" i="17"/>
  <c r="C37" i="17"/>
  <c r="N62" i="17"/>
  <c r="N71" i="17"/>
  <c r="N83" i="17"/>
  <c r="C79" i="17"/>
  <c r="AH79" i="17"/>
  <c r="F10" i="17"/>
  <c r="F36" i="17"/>
  <c r="Z36" i="17"/>
  <c r="D10" i="17"/>
  <c r="H36" i="17"/>
  <c r="N10" i="17"/>
  <c r="N12" i="17"/>
  <c r="B12" i="17"/>
  <c r="N13" i="17"/>
  <c r="B13" i="17"/>
  <c r="N14" i="17"/>
  <c r="B14" i="17"/>
  <c r="N15" i="17"/>
  <c r="B15" i="17"/>
  <c r="N16" i="17"/>
  <c r="B16" i="17"/>
  <c r="N17" i="17"/>
  <c r="B17" i="17"/>
  <c r="N18" i="17"/>
  <c r="B18" i="17"/>
  <c r="N19" i="17"/>
  <c r="B19" i="17"/>
  <c r="N20" i="17"/>
  <c r="B20" i="17"/>
  <c r="N21" i="17"/>
  <c r="B21" i="17"/>
  <c r="N23" i="17"/>
  <c r="B23" i="17"/>
  <c r="N24" i="17"/>
  <c r="B24" i="17"/>
  <c r="N25" i="17"/>
  <c r="B25" i="17"/>
  <c r="O52" i="17"/>
  <c r="C52" i="17" s="1"/>
  <c r="Z42" i="17"/>
  <c r="D28" i="17"/>
  <c r="N28" i="17"/>
  <c r="B28" i="17"/>
  <c r="B10" i="17"/>
  <c r="N52" i="17"/>
  <c r="D52" i="17"/>
  <c r="B52" i="17"/>
  <c r="AH52" i="17"/>
  <c r="C57" i="17"/>
  <c r="C59" i="17"/>
  <c r="T59" i="17"/>
  <c r="I59" i="17"/>
  <c r="E55" i="17"/>
  <c r="E56" i="17"/>
  <c r="AK56" i="17"/>
  <c r="T83" i="17"/>
  <c r="B82" i="17"/>
  <c r="AH82" i="17" s="1"/>
  <c r="B81" i="17"/>
  <c r="AK83" i="17"/>
  <c r="AH81" i="17"/>
  <c r="O10" i="17"/>
  <c r="O72" i="17"/>
  <c r="C72" i="17" s="1"/>
  <c r="U77" i="17"/>
  <c r="N54" i="17"/>
  <c r="D54" i="17"/>
  <c r="D56" i="17" s="1"/>
  <c r="AM56" i="17"/>
  <c r="AL56" i="17"/>
  <c r="O77" i="17"/>
  <c r="N56" i="17"/>
  <c r="B54" i="17"/>
  <c r="B56" i="17" s="1"/>
  <c r="AH56" i="17" s="1"/>
  <c r="O42" i="17"/>
  <c r="N38" i="17"/>
  <c r="N42" i="17" s="1"/>
  <c r="B38" i="17"/>
  <c r="AH62" i="17"/>
  <c r="O30" i="17"/>
  <c r="C30" i="17"/>
  <c r="C60" i="17"/>
  <c r="C62" i="17"/>
  <c r="AG78" i="17" l="1"/>
  <c r="AG84" i="17" s="1"/>
  <c r="AG86" i="17" s="1"/>
  <c r="AG87" i="17" s="1"/>
  <c r="E83" i="17"/>
  <c r="U83" i="17"/>
  <c r="D83" i="17"/>
  <c r="AM77" i="17"/>
  <c r="AA77" i="17"/>
  <c r="AA78" i="17" s="1"/>
  <c r="AA84" i="17" s="1"/>
  <c r="AA86" i="17" s="1"/>
  <c r="AA87" i="17" s="1"/>
  <c r="S36" i="17"/>
  <c r="S78" i="17" s="1"/>
  <c r="S84" i="17" s="1"/>
  <c r="S86" i="17" s="1"/>
  <c r="S87" i="17" s="1"/>
  <c r="C29" i="17"/>
  <c r="R36" i="17"/>
  <c r="N22" i="17"/>
  <c r="B22" i="17" s="1"/>
  <c r="B36" i="17" s="1"/>
  <c r="AH36" i="17" s="1"/>
  <c r="Q78" i="17"/>
  <c r="Q84" i="17" s="1"/>
  <c r="Q86" i="17" s="1"/>
  <c r="Q87" i="17" s="1"/>
  <c r="P36" i="17"/>
  <c r="AM36" i="17"/>
  <c r="E36" i="17"/>
  <c r="E78" i="17" s="1"/>
  <c r="E84" i="17" s="1"/>
  <c r="E86" i="17" s="1"/>
  <c r="E87" i="17" s="1"/>
  <c r="U36" i="17"/>
  <c r="U78" i="17" s="1"/>
  <c r="U84" i="17" s="1"/>
  <c r="U86" i="17" s="1"/>
  <c r="U87" i="17" s="1"/>
  <c r="O12" i="17"/>
  <c r="T36" i="17"/>
  <c r="T78" i="17" s="1"/>
  <c r="T84" i="17" s="1"/>
  <c r="T86" i="17" s="1"/>
  <c r="T87" i="17" s="1"/>
  <c r="N11" i="17"/>
  <c r="B11" i="17" s="1"/>
  <c r="D36" i="17"/>
  <c r="C10" i="17"/>
  <c r="O63" i="17"/>
  <c r="N65" i="17"/>
  <c r="I79" i="15"/>
  <c r="B66" i="17"/>
  <c r="B71" i="17" s="1"/>
  <c r="AH71" i="17" s="1"/>
  <c r="C42" i="17"/>
  <c r="U42" i="17"/>
  <c r="B42" i="17"/>
  <c r="AH42" i="17" s="1"/>
  <c r="T42" i="17"/>
  <c r="D42" i="17"/>
  <c r="AM42" i="17"/>
  <c r="W78" i="17"/>
  <c r="W84" i="17" s="1"/>
  <c r="W86" i="17" s="1"/>
  <c r="W87" i="17" s="1"/>
  <c r="V78" i="17"/>
  <c r="V84" i="17" s="1"/>
  <c r="V86" i="17" s="1"/>
  <c r="V87" i="17" s="1"/>
  <c r="P78" i="17"/>
  <c r="P84" i="17" s="1"/>
  <c r="P86" i="17" s="1"/>
  <c r="P87" i="17" s="1"/>
  <c r="B74" i="18"/>
  <c r="B80" i="18" s="1"/>
  <c r="B82" i="18" s="1"/>
  <c r="B83" i="18" s="1"/>
  <c r="C77" i="17"/>
  <c r="F77" i="17"/>
  <c r="D77" i="17"/>
  <c r="X78" i="17"/>
  <c r="X84" i="17" s="1"/>
  <c r="X86" i="17" s="1"/>
  <c r="X87" i="17" s="1"/>
  <c r="Z77" i="17"/>
  <c r="AD78" i="17"/>
  <c r="AD84" i="17" s="1"/>
  <c r="AD86" i="17" s="1"/>
  <c r="AD87" i="17" s="1"/>
  <c r="Z78" i="17"/>
  <c r="Z84" i="17" s="1"/>
  <c r="Z86" i="17" s="1"/>
  <c r="Z87" i="17" s="1"/>
  <c r="F78" i="17"/>
  <c r="F84" i="17" s="1"/>
  <c r="F86" i="17" s="1"/>
  <c r="F87" i="17" s="1"/>
  <c r="Y78" i="17"/>
  <c r="Y84" i="17" s="1"/>
  <c r="Y86" i="17" s="1"/>
  <c r="Y87" i="17" s="1"/>
  <c r="N72" i="17"/>
  <c r="R78" i="17"/>
  <c r="R84" i="17" s="1"/>
  <c r="R86" i="17" s="1"/>
  <c r="R87" i="17" s="1"/>
  <c r="K78" i="17"/>
  <c r="K84" i="17" s="1"/>
  <c r="K86" i="17" s="1"/>
  <c r="K87" i="17" s="1"/>
  <c r="I78" i="17"/>
  <c r="I84" i="17" s="1"/>
  <c r="I86" i="17" s="1"/>
  <c r="I87" i="17" s="1"/>
  <c r="J78" i="17"/>
  <c r="J84" i="17" s="1"/>
  <c r="J86" i="17" s="1"/>
  <c r="J87" i="17" s="1"/>
  <c r="E71" i="17"/>
  <c r="C69" i="17"/>
  <c r="AM71" i="17"/>
  <c r="C66" i="17"/>
  <c r="I74" i="18"/>
  <c r="I80" i="18" s="1"/>
  <c r="I82" i="18" s="1"/>
  <c r="I83" i="18" s="1"/>
  <c r="H74" i="18"/>
  <c r="H80" i="18" s="1"/>
  <c r="H82" i="18" s="1"/>
  <c r="H83" i="18" s="1"/>
  <c r="G74" i="18"/>
  <c r="G80" i="18" s="1"/>
  <c r="G82" i="18" s="1"/>
  <c r="G83" i="18" s="1"/>
  <c r="F74" i="18"/>
  <c r="F80" i="18" s="1"/>
  <c r="F82" i="18" s="1"/>
  <c r="F83" i="18" s="1"/>
  <c r="E74" i="18"/>
  <c r="E80" i="18" s="1"/>
  <c r="E82" i="18" s="1"/>
  <c r="E83" i="18" s="1"/>
  <c r="C74" i="16"/>
  <c r="AI78" i="17" s="1"/>
  <c r="B74" i="16"/>
  <c r="B80" i="16" s="1"/>
  <c r="B82" i="16" s="1"/>
  <c r="B83" i="16" s="1"/>
  <c r="C74" i="18"/>
  <c r="C80" i="18" s="1"/>
  <c r="C82" i="18" s="1"/>
  <c r="C83" i="18" s="1"/>
  <c r="D74" i="18"/>
  <c r="D80" i="18" s="1"/>
  <c r="D82" i="18" s="1"/>
  <c r="D83" i="18" s="1"/>
  <c r="H78" i="17"/>
  <c r="H84" i="17" s="1"/>
  <c r="H86" i="17" s="1"/>
  <c r="H87" i="17" s="1"/>
  <c r="F74" i="16"/>
  <c r="AJ78" i="17" s="1"/>
  <c r="AL59" i="17"/>
  <c r="N57" i="17"/>
  <c r="N59" i="17" s="1"/>
  <c r="B57" i="17"/>
  <c r="B59" i="17" s="1"/>
  <c r="J74" i="16"/>
  <c r="J80" i="16" s="1"/>
  <c r="J82" i="16" s="1"/>
  <c r="J83" i="16" s="1"/>
  <c r="G80" i="16"/>
  <c r="AL84" i="17" s="1"/>
  <c r="E74" i="16"/>
  <c r="E80" i="16" s="1"/>
  <c r="E82" i="16" s="1"/>
  <c r="E83" i="16" s="1"/>
  <c r="D74" i="16"/>
  <c r="D80" i="16" s="1"/>
  <c r="D82" i="16" s="1"/>
  <c r="D83" i="16" s="1"/>
  <c r="G81" i="15"/>
  <c r="I73" i="15"/>
  <c r="H73" i="15"/>
  <c r="I74" i="16"/>
  <c r="AM78" i="17" s="1"/>
  <c r="H80" i="16"/>
  <c r="H82" i="16" s="1"/>
  <c r="H83" i="16" s="1"/>
  <c r="H79" i="15"/>
  <c r="E81" i="15"/>
  <c r="AM83" i="17"/>
  <c r="O80" i="17"/>
  <c r="AH80" i="17"/>
  <c r="B83" i="17"/>
  <c r="AL83" i="17"/>
  <c r="N36" i="17" l="1"/>
  <c r="O36" i="17"/>
  <c r="C12" i="17"/>
  <c r="C36" i="17" s="1"/>
  <c r="C63" i="17"/>
  <c r="C65" i="17" s="1"/>
  <c r="O65" i="17"/>
  <c r="D78" i="17"/>
  <c r="D84" i="17" s="1"/>
  <c r="D86" i="17" s="1"/>
  <c r="D87" i="17" s="1"/>
  <c r="N77" i="17"/>
  <c r="N78" i="17" s="1"/>
  <c r="N84" i="17" s="1"/>
  <c r="N86" i="17" s="1"/>
  <c r="N87" i="17" s="1"/>
  <c r="B72" i="17"/>
  <c r="B77" i="17" s="1"/>
  <c r="AH77" i="17" s="1"/>
  <c r="C71" i="17"/>
  <c r="C80" i="16"/>
  <c r="AI84" i="17" s="1"/>
  <c r="G82" i="16"/>
  <c r="AL86" i="17" s="1"/>
  <c r="F80" i="16"/>
  <c r="AJ84" i="17" s="1"/>
  <c r="AH59" i="17"/>
  <c r="G82" i="15"/>
  <c r="I82" i="15" s="1"/>
  <c r="I81" i="15"/>
  <c r="I80" i="16"/>
  <c r="AK78" i="17"/>
  <c r="E82" i="15"/>
  <c r="H82" i="15" s="1"/>
  <c r="H81" i="15"/>
  <c r="O83" i="17"/>
  <c r="C80" i="17"/>
  <c r="C83" i="17" s="1"/>
  <c r="AH83" i="17"/>
  <c r="G83" i="16"/>
  <c r="F82" i="16"/>
  <c r="O78" i="17" l="1"/>
  <c r="O84" i="17" s="1"/>
  <c r="O86" i="17" s="1"/>
  <c r="O87" i="17" s="1"/>
  <c r="C78" i="17"/>
  <c r="C84" i="17" s="1"/>
  <c r="C86" i="17" s="1"/>
  <c r="C87" i="17" s="1"/>
  <c r="B78" i="17"/>
  <c r="AH78" i="17" s="1"/>
  <c r="C82" i="16"/>
  <c r="AI86" i="17" s="1"/>
  <c r="AK84" i="17"/>
  <c r="I82" i="16"/>
  <c r="AM84" i="17"/>
  <c r="AL87" i="17"/>
  <c r="F83" i="16"/>
  <c r="AJ87" i="17" s="1"/>
  <c r="AJ86" i="17"/>
  <c r="B84" i="17" l="1"/>
  <c r="B86" i="17" s="1"/>
  <c r="B87" i="17" s="1"/>
  <c r="AH87" i="17" s="1"/>
  <c r="C83" i="16"/>
  <c r="AI87" i="17" s="1"/>
  <c r="I83" i="16"/>
  <c r="AK86" i="17"/>
  <c r="AM86" i="17"/>
  <c r="AH86" i="17" l="1"/>
  <c r="AH84" i="17"/>
  <c r="AK87" i="17"/>
  <c r="AM87" i="17"/>
</calcChain>
</file>

<file path=xl/sharedStrings.xml><?xml version="1.0" encoding="utf-8"?>
<sst xmlns="http://schemas.openxmlformats.org/spreadsheetml/2006/main" count="596" uniqueCount="218">
  <si>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</si>
  <si>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</si>
  <si>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</si>
  <si>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</si>
  <si>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</si>
  <si>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</si>
  <si>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</si>
  <si>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</si>
  <si>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</si>
  <si>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</si>
  <si>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</si>
  <si>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</si>
  <si>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</si>
  <si>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</si>
  <si>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</si>
  <si>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</si>
  <si>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</si>
  <si>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</si>
  <si>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</si>
  <si>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</si>
  <si>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</si>
  <si>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</si>
  <si>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</si>
  <si>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</si>
  <si>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</si>
  <si>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</si>
  <si>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</si>
  <si>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</si>
  <si>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</si>
  <si>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</si>
  <si>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</si>
  <si>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</si>
  <si>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</si>
  <si>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</si>
  <si>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</si>
  <si>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</si>
  <si>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</si>
  <si>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</si>
  <si>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</si>
  <si>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r>
      <t xml:space="preserve">　 </t>
    </r>
    <r>
      <rPr>
        <sz val="10"/>
        <color indexed="8"/>
        <rFont val="ＭＳ 明朝"/>
        <family val="1"/>
        <charset val="128"/>
      </rPr>
      <t>おとぎの館</t>
    </r>
    <phoneticPr fontId="2"/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</si>
  <si>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</si>
  <si>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</si>
  <si>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</si>
  <si>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</si>
  <si>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</si>
  <si>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</si>
  <si>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</si>
  <si>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</si>
  <si>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</si>
  <si>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</si>
  <si>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</si>
  <si>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</si>
  <si>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</si>
  <si>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</si>
  <si>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</si>
  <si>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</si>
  <si>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</si>
  <si>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</si>
  <si>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</si>
  <si>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</si>
  <si>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</si>
  <si>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</si>
  <si>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</si>
  <si>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</si>
  <si>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</si>
  <si>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</si>
  <si>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</si>
  <si>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</si>
  <si>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</si>
  <si>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</si>
  <si>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</si>
  <si>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</si>
  <si>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</si>
  <si>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</si>
  <si>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</si>
  <si>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</si>
  <si>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</si>
  <si>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</si>
  <si>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</si>
  <si>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</si>
  <si>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</si>
  <si>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</si>
  <si>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</si>
  <si>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</si>
  <si>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</si>
  <si>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</si>
  <si>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</si>
  <si>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</si>
  <si>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</si>
  <si>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</si>
  <si>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</si>
  <si>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</si>
  <si>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</si>
  <si>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</si>
  <si>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</si>
  <si>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</si>
  <si>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</si>
  <si>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</si>
  <si>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</si>
  <si>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</si>
  <si>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</si>
  <si>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</si>
  <si>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</si>
  <si>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</si>
  <si>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</si>
  <si>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</si>
  <si>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</si>
  <si>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</si>
  <si>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</si>
  <si>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</si>
  <si>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</si>
  <si>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</si>
  <si>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</si>
  <si>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</si>
  <si>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</si>
  <si>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</si>
  <si>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</si>
  <si>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</si>
  <si>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</si>
  <si>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</si>
  <si>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</si>
  <si>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</si>
  <si>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</si>
  <si>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</si>
  <si>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</si>
  <si>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</si>
  <si>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</si>
  <si>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</si>
  <si>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</si>
  <si>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</si>
  <si>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</si>
  <si>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</si>
  <si>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</si>
  <si>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</si>
  <si>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大　島</t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</si>
  <si>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</si>
  <si>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</si>
  <si>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</si>
  <si>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</si>
  <si>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</si>
  <si>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</si>
  <si>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</si>
  <si>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</si>
  <si>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</si>
  <si>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</si>
  <si>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</si>
  <si>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</si>
  <si>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</si>
  <si>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</si>
  <si>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　　八尾福島</t>
    <rPh sb="3" eb="5">
      <t>ヤツオ</t>
    </rPh>
    <rPh sb="5" eb="7">
      <t>フクシマ</t>
    </rPh>
    <phoneticPr fontId="2"/>
  </si>
  <si>
    <t xml:space="preserve">  　 八尾東町</t>
    <rPh sb="4" eb="6">
      <t>ヤツオ</t>
    </rPh>
    <phoneticPr fontId="2"/>
  </si>
  <si>
    <t xml:space="preserve"> 　　八尾福島</t>
    <rPh sb="3" eb="5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</si>
  <si>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</si>
  <si>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 xml:space="preserve">  　 八尾福島</t>
    <rPh sb="4" eb="6">
      <t>ヤツオ</t>
    </rPh>
    <rPh sb="6" eb="8">
      <t>フクシマ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</si>
  <si>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</si>
  <si>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</si>
  <si>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</si>
  <si>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</si>
  <si>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</si>
  <si>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</si>
  <si>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</si>
  <si>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</si>
  <si>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</si>
  <si>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</si>
  <si>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</si>
  <si>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</si>
  <si>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</si>
  <si>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</si>
  <si>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</si>
  <si>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</si>
  <si>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</si>
  <si>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</si>
  <si>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</si>
  <si>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</si>
  <si>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</si>
  <si>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</si>
  <si>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</si>
  <si>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</si>
  <si>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</si>
  <si>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</si>
  <si>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</si>
  <si>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</si>
  <si>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</si>
  <si>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</si>
  <si>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</si>
  <si>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</si>
  <si>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</si>
  <si>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</si>
  <si>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</si>
  <si>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</si>
  <si>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</si>
  <si>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（小矢部市　計）</t>
    <rPh sb="1" eb="4">
      <t>オヤベ</t>
    </rPh>
    <rPh sb="4" eb="5">
      <t>シ</t>
    </rPh>
    <rPh sb="6" eb="7">
      <t>ケイ</t>
    </rPh>
    <phoneticPr fontId="2"/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</si>
  <si>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</si>
  <si>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</si>
  <si>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</si>
  <si>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</si>
  <si>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</si>
  <si>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</si>
  <si>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</si>
  <si>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</si>
  <si>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</si>
  <si>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</si>
  <si>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</si>
  <si>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</si>
  <si>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嘱託・臨時職員</t>
    <rPh sb="0" eb="2">
      <t>ショクタク</t>
    </rPh>
    <rPh sb="3" eb="5">
      <t>リンジ</t>
    </rPh>
    <rPh sb="5" eb="7">
      <t>ショクイン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</si>
  <si>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</si>
  <si>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</si>
  <si>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</si>
  <si>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</si>
  <si>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</si>
  <si>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</si>
  <si>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</si>
  <si>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</si>
  <si>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>平成28年度予算</t>
    <phoneticPr fontId="2"/>
  </si>
  <si>
    <t>平成28年度予算</t>
    <phoneticPr fontId="2"/>
  </si>
  <si>
    <t xml:space="preserve">※奉仕人口・人口密度は、富山県人口移動調査による平成２７年１０月１日推計値
　（『富山県の人口　平成２７年』による）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ヘイセイ</t>
    </rPh>
    <rPh sb="28" eb="29">
      <t>ネン</t>
    </rPh>
    <rPh sb="31" eb="32">
      <t>ガツ</t>
    </rPh>
    <rPh sb="33" eb="34">
      <t>ヒ</t>
    </rPh>
    <rPh sb="34" eb="37">
      <t>スイケイチ</t>
    </rPh>
    <rPh sb="41" eb="44">
      <t>トヤマケン</t>
    </rPh>
    <rPh sb="45" eb="47">
      <t>ジンコウ</t>
    </rPh>
    <rPh sb="48" eb="50">
      <t>ヘイセイ</t>
    </rPh>
    <rPh sb="52" eb="53">
      <t>ネン</t>
    </rPh>
    <phoneticPr fontId="2"/>
  </si>
  <si>
    <t>※射水市大島図書館（平成27年12月29日閉館）の蔵書数については、同市の他図書館において計上。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</si>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</sst>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1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2" fontId="5" fillId="0" borderId="9" xfId="0" applyNumberFormat="1" applyFont="1" applyFill="1" applyBorder="1" applyAlignment="1" applyProtection="1">
      <alignment vertical="center"/>
      <protection locked="0"/>
    </xf>
    <xf numFmtId="182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183" fontId="5" fillId="0" borderId="20" xfId="2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3" xfId="0" quotePrefix="1" applyNumberFormat="1" applyFont="1" applyFill="1" applyBorder="1" applyAlignment="1" applyProtection="1">
      <alignment horizontal="center" vertical="center"/>
      <protection locked="0"/>
    </xf>
    <xf numFmtId="3" fontId="5" fillId="0" borderId="31" xfId="0" quotePrefix="1" applyNumberFormat="1" applyFont="1" applyFill="1" applyBorder="1" applyAlignment="1" applyProtection="1">
      <alignment horizontal="center" vertical="center"/>
      <protection locked="0"/>
    </xf>
    <xf numFmtId="3" fontId="5" fillId="0" borderId="4" xfId="0" quotePrefix="1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87</xdr:row>
      <xdr:rowOff>111125</xdr:rowOff>
    </xdr:from>
    <xdr:to>
      <xdr:col>28</xdr:col>
      <xdr:colOff>222250</xdr:colOff>
      <xdr:row>89</xdr:row>
      <xdr:rowOff>47625</xdr:rowOff>
    </xdr:to>
    <xdr:sp macro="" textlink="">
      <xdr:nvSpPr>
        <xdr:cNvPr id="3" name="正方形/長方形 2"/>
        <xdr:cNvSpPr/>
      </xdr:nvSpPr>
      <xdr:spPr bwMode="auto">
        <a:xfrm>
          <a:off x="63500" y="22272625"/>
          <a:ext cx="11218333" cy="2751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「職員」「嘱託・臨時職員等」の常勤、非常勤の別は、右による。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116417</xdr:colOff>
      <xdr:row>74</xdr:row>
      <xdr:rowOff>52917</xdr:rowOff>
    </xdr:from>
    <xdr:to>
      <xdr:col>4</xdr:col>
      <xdr:colOff>340784</xdr:colOff>
      <xdr:row>74</xdr:row>
      <xdr:rowOff>205317</xdr:rowOff>
    </xdr:to>
    <xdr:sp macro="" textlink="">
      <xdr:nvSpPr>
        <xdr:cNvPr id="4" name="正方形/長方形 3"/>
        <xdr:cNvSpPr/>
      </xdr:nvSpPr>
      <xdr:spPr bwMode="auto">
        <a:xfrm>
          <a:off x="1100667" y="18774834"/>
          <a:ext cx="1314450" cy="1524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日閉館）</a:t>
          </a:r>
        </a:p>
      </xdr:txBody>
    </xdr:sp>
    <xdr:clientData/>
  </xdr:twoCellAnchor>
  <xdr:twoCellAnchor>
    <xdr:from>
      <xdr:col>1</xdr:col>
      <xdr:colOff>116417</xdr:colOff>
      <xdr:row>31</xdr:row>
      <xdr:rowOff>52917</xdr:rowOff>
    </xdr:from>
    <xdr:to>
      <xdr:col>4</xdr:col>
      <xdr:colOff>340784</xdr:colOff>
      <xdr:row>31</xdr:row>
      <xdr:rowOff>205317</xdr:rowOff>
    </xdr:to>
    <xdr:sp macro="" textlink="">
      <xdr:nvSpPr>
        <xdr:cNvPr id="5" name="正方形/長方形 4"/>
        <xdr:cNvSpPr/>
      </xdr:nvSpPr>
      <xdr:spPr bwMode="auto">
        <a:xfrm>
          <a:off x="1100667" y="18774834"/>
          <a:ext cx="1314450" cy="1524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日閉館）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2" name="正方形/長方形 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40</xdr:row>
      <xdr:rowOff>76200</xdr:rowOff>
    </xdr:from>
    <xdr:to>
      <xdr:col>8</xdr:col>
      <xdr:colOff>628650</xdr:colOff>
      <xdr:row>40</xdr:row>
      <xdr:rowOff>485775</xdr:rowOff>
    </xdr:to>
    <xdr:sp macro="" textlink="">
      <xdr:nvSpPr>
        <xdr:cNvPr id="4" name="正方形/長方形 3"/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6" name="正方形/長方形 5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7" name="正方形/長方形 6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38</xdr:row>
      <xdr:rowOff>85725</xdr:rowOff>
    </xdr:from>
    <xdr:to>
      <xdr:col>1</xdr:col>
      <xdr:colOff>657225</xdr:colOff>
      <xdr:row>38</xdr:row>
      <xdr:rowOff>219075</xdr:rowOff>
    </xdr:to>
    <xdr:sp macro="" textlink="">
      <xdr:nvSpPr>
        <xdr:cNvPr id="8" name="正方形/長方形 7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58</xdr:row>
      <xdr:rowOff>47625</xdr:rowOff>
    </xdr:from>
    <xdr:to>
      <xdr:col>3</xdr:col>
      <xdr:colOff>95250</xdr:colOff>
      <xdr:row>59</xdr:row>
      <xdr:rowOff>219075</xdr:rowOff>
    </xdr:to>
    <xdr:sp macro="" textlink="">
      <xdr:nvSpPr>
        <xdr:cNvPr id="9" name="右大かっこ 8"/>
        <xdr:cNvSpPr>
          <a:spLocks/>
        </xdr:cNvSpPr>
      </xdr:nvSpPr>
      <xdr:spPr bwMode="auto">
        <a:xfrm>
          <a:off x="2505075" y="149447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58</xdr:row>
      <xdr:rowOff>57150</xdr:rowOff>
    </xdr:from>
    <xdr:to>
      <xdr:col>4</xdr:col>
      <xdr:colOff>85725</xdr:colOff>
      <xdr:row>59</xdr:row>
      <xdr:rowOff>228600</xdr:rowOff>
    </xdr:to>
    <xdr:sp macro="" textlink="">
      <xdr:nvSpPr>
        <xdr:cNvPr id="10" name="右大かっこ 8"/>
        <xdr:cNvSpPr>
          <a:spLocks/>
        </xdr:cNvSpPr>
      </xdr:nvSpPr>
      <xdr:spPr bwMode="auto">
        <a:xfrm>
          <a:off x="3190875" y="149542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Normal="100" workbookViewId="0">
      <pane ySplit="6" topLeftCell="A73" activePane="bottomLeft" state="frozen"/>
      <selection pane="bottomLeft" activeCell="D73" sqref="D73"/>
    </sheetView>
  </sheetViews>
  <sheetFormatPr defaultRowHeight="13.5"/>
  <cols>
    <col min="1" max="1" width="13.625" style="31" customWidth="1"/>
    <col min="2" max="9" width="9.125" style="31" customWidth="1"/>
    <col min="10" max="16384" width="9" style="31"/>
  </cols>
  <sheetData>
    <row r="1" spans="1:9" ht="24" customHeight="1">
      <c r="A1" s="347" t="s">
        <v>176</v>
      </c>
      <c r="B1" s="347"/>
      <c r="C1" s="347"/>
      <c r="D1" s="347"/>
      <c r="E1" s="347"/>
      <c r="F1" s="347"/>
      <c r="G1" s="347"/>
      <c r="H1" s="347"/>
      <c r="I1" s="347"/>
    </row>
    <row r="2" spans="1:9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9">
      <c r="A3" s="39"/>
      <c r="B3" s="39" t="s">
        <v>172</v>
      </c>
      <c r="C3" s="40" t="s">
        <v>173</v>
      </c>
      <c r="D3" s="348" t="s">
        <v>213</v>
      </c>
      <c r="E3" s="349"/>
      <c r="F3" s="349"/>
      <c r="G3" s="350"/>
      <c r="H3" s="348" t="s">
        <v>14</v>
      </c>
      <c r="I3" s="350"/>
    </row>
    <row r="4" spans="1:9">
      <c r="A4" s="181" t="s">
        <v>15</v>
      </c>
      <c r="B4" s="41"/>
      <c r="C4" s="42" t="s">
        <v>174</v>
      </c>
      <c r="D4" s="90" t="s">
        <v>180</v>
      </c>
      <c r="E4" s="143" t="s">
        <v>175</v>
      </c>
      <c r="F4" s="345" t="s">
        <v>37</v>
      </c>
      <c r="G4" s="343" t="s">
        <v>38</v>
      </c>
      <c r="H4" s="341" t="s">
        <v>36</v>
      </c>
      <c r="I4" s="343" t="s">
        <v>38</v>
      </c>
    </row>
    <row r="5" spans="1:9">
      <c r="A5" s="22"/>
      <c r="B5" s="41"/>
      <c r="C5" s="43"/>
      <c r="D5" s="89" t="s">
        <v>186</v>
      </c>
      <c r="E5" s="144" t="s">
        <v>186</v>
      </c>
      <c r="F5" s="346"/>
      <c r="G5" s="344"/>
      <c r="H5" s="342"/>
      <c r="I5" s="344"/>
    </row>
    <row r="6" spans="1:9">
      <c r="A6" s="23"/>
      <c r="B6" s="44" t="s">
        <v>171</v>
      </c>
      <c r="C6" s="45" t="s">
        <v>88</v>
      </c>
      <c r="D6" s="79" t="s">
        <v>182</v>
      </c>
      <c r="E6" s="149" t="s">
        <v>183</v>
      </c>
      <c r="F6" s="149" t="s">
        <v>183</v>
      </c>
      <c r="G6" s="80" t="s">
        <v>183</v>
      </c>
      <c r="H6" s="79" t="s">
        <v>181</v>
      </c>
      <c r="I6" s="80" t="s">
        <v>181</v>
      </c>
    </row>
    <row r="7" spans="1:9" ht="21" customHeight="1">
      <c r="A7" s="26" t="s">
        <v>20</v>
      </c>
      <c r="B7" s="46">
        <v>1064009</v>
      </c>
      <c r="C7" s="47">
        <v>250.5</v>
      </c>
      <c r="D7" s="67">
        <v>55822</v>
      </c>
      <c r="E7" s="336">
        <v>110370</v>
      </c>
      <c r="F7" s="336">
        <v>41562</v>
      </c>
      <c r="G7" s="227">
        <v>35200</v>
      </c>
      <c r="H7" s="228">
        <f>E7/B7*1000</f>
        <v>103.73032558935122</v>
      </c>
      <c r="I7" s="36">
        <f>G7/B7*1000</f>
        <v>33.082426934358637</v>
      </c>
    </row>
    <row r="8" spans="1:9" ht="21" customHeight="1">
      <c r="A8" s="22" t="s">
        <v>139</v>
      </c>
      <c r="B8" s="7"/>
      <c r="C8" s="48"/>
      <c r="D8" s="69"/>
      <c r="E8" s="178"/>
      <c r="F8" s="178"/>
      <c r="G8" s="116"/>
      <c r="H8" s="65"/>
      <c r="I8" s="5"/>
    </row>
    <row r="9" spans="1:9" ht="21" customHeight="1">
      <c r="A9" s="22" t="s">
        <v>24</v>
      </c>
      <c r="B9" s="7"/>
      <c r="C9" s="48"/>
      <c r="D9" s="69"/>
      <c r="E9" s="178"/>
      <c r="F9" s="178"/>
      <c r="G9" s="116"/>
      <c r="H9" s="69"/>
      <c r="I9" s="5"/>
    </row>
    <row r="10" spans="1:9" ht="21" customHeight="1">
      <c r="A10" s="22" t="s">
        <v>25</v>
      </c>
      <c r="B10" s="7"/>
      <c r="C10" s="48"/>
      <c r="D10" s="69"/>
      <c r="E10" s="178"/>
      <c r="F10" s="178"/>
      <c r="G10" s="116"/>
      <c r="H10" s="69"/>
      <c r="I10" s="5"/>
    </row>
    <row r="11" spans="1:9" ht="21" customHeight="1">
      <c r="A11" s="22" t="s">
        <v>26</v>
      </c>
      <c r="B11" s="7"/>
      <c r="C11" s="48"/>
      <c r="D11" s="69"/>
      <c r="E11" s="178"/>
      <c r="F11" s="178"/>
      <c r="G11" s="116"/>
      <c r="H11" s="69"/>
      <c r="I11" s="5"/>
    </row>
    <row r="12" spans="1:9" ht="21" customHeight="1">
      <c r="A12" s="22" t="s">
        <v>27</v>
      </c>
      <c r="B12" s="7"/>
      <c r="C12" s="48"/>
      <c r="D12" s="69"/>
      <c r="E12" s="178"/>
      <c r="F12" s="178"/>
      <c r="G12" s="116"/>
      <c r="H12" s="69"/>
      <c r="I12" s="5"/>
    </row>
    <row r="13" spans="1:9" ht="21" customHeight="1">
      <c r="A13" s="22" t="s">
        <v>17</v>
      </c>
      <c r="B13" s="7"/>
      <c r="C13" s="48"/>
      <c r="D13" s="69"/>
      <c r="E13" s="178"/>
      <c r="F13" s="178"/>
      <c r="G13" s="116"/>
      <c r="H13" s="69"/>
      <c r="I13" s="5"/>
    </row>
    <row r="14" spans="1:9" ht="21" customHeight="1">
      <c r="A14" s="22" t="s">
        <v>28</v>
      </c>
      <c r="B14" s="7"/>
      <c r="C14" s="48"/>
      <c r="D14" s="69"/>
      <c r="E14" s="178"/>
      <c r="F14" s="178"/>
      <c r="G14" s="116"/>
      <c r="H14" s="69"/>
      <c r="I14" s="5"/>
    </row>
    <row r="15" spans="1:9" ht="21" customHeight="1">
      <c r="A15" s="22" t="s">
        <v>29</v>
      </c>
      <c r="B15" s="7"/>
      <c r="C15" s="48"/>
      <c r="D15" s="69"/>
      <c r="E15" s="178"/>
      <c r="F15" s="178"/>
      <c r="G15" s="116"/>
      <c r="H15" s="69"/>
      <c r="I15" s="5"/>
    </row>
    <row r="16" spans="1:9" ht="21" customHeight="1">
      <c r="A16" s="22" t="s">
        <v>18</v>
      </c>
      <c r="B16" s="7"/>
      <c r="C16" s="48"/>
      <c r="D16" s="69"/>
      <c r="E16" s="178"/>
      <c r="F16" s="178"/>
      <c r="G16" s="116"/>
      <c r="H16" s="69"/>
      <c r="I16" s="5"/>
    </row>
    <row r="17" spans="1:9" ht="21" customHeight="1">
      <c r="A17" s="22" t="s">
        <v>30</v>
      </c>
      <c r="B17" s="7"/>
      <c r="C17" s="48"/>
      <c r="D17" s="69"/>
      <c r="E17" s="178"/>
      <c r="F17" s="178"/>
      <c r="G17" s="116"/>
      <c r="H17" s="69"/>
      <c r="I17" s="5"/>
    </row>
    <row r="18" spans="1:9" ht="21" customHeight="1">
      <c r="A18" s="22" t="s">
        <v>22</v>
      </c>
      <c r="B18" s="7"/>
      <c r="C18" s="48"/>
      <c r="D18" s="69"/>
      <c r="E18" s="178"/>
      <c r="F18" s="178"/>
      <c r="G18" s="116"/>
      <c r="H18" s="69"/>
      <c r="I18" s="5"/>
    </row>
    <row r="19" spans="1:9" ht="21" customHeight="1">
      <c r="A19" s="22" t="s">
        <v>31</v>
      </c>
      <c r="B19" s="7"/>
      <c r="C19" s="48"/>
      <c r="D19" s="69"/>
      <c r="E19" s="178"/>
      <c r="F19" s="178"/>
      <c r="G19" s="116"/>
      <c r="H19" s="69"/>
      <c r="I19" s="5"/>
    </row>
    <row r="20" spans="1:9" ht="21" customHeight="1">
      <c r="A20" s="22" t="s">
        <v>32</v>
      </c>
      <c r="B20" s="7"/>
      <c r="C20" s="48"/>
      <c r="D20" s="69"/>
      <c r="E20" s="178"/>
      <c r="F20" s="178"/>
      <c r="G20" s="116"/>
      <c r="H20" s="69"/>
      <c r="I20" s="5"/>
    </row>
    <row r="21" spans="1:9" ht="21" customHeight="1">
      <c r="A21" s="22" t="s">
        <v>23</v>
      </c>
      <c r="B21" s="7"/>
      <c r="C21" s="48"/>
      <c r="D21" s="69"/>
      <c r="E21" s="178"/>
      <c r="F21" s="178"/>
      <c r="G21" s="116"/>
      <c r="H21" s="69"/>
      <c r="I21" s="5"/>
    </row>
    <row r="22" spans="1:9" ht="21" customHeight="1">
      <c r="A22" s="22" t="s">
        <v>33</v>
      </c>
      <c r="B22" s="7"/>
      <c r="C22" s="48"/>
      <c r="D22" s="69"/>
      <c r="E22" s="178"/>
      <c r="F22" s="178"/>
      <c r="G22" s="116"/>
      <c r="H22" s="69"/>
      <c r="I22" s="5"/>
    </row>
    <row r="23" spans="1:9" ht="21" customHeight="1">
      <c r="A23" s="22" t="s">
        <v>34</v>
      </c>
      <c r="B23" s="7"/>
      <c r="C23" s="48"/>
      <c r="D23" s="69"/>
      <c r="E23" s="178"/>
      <c r="F23" s="178"/>
      <c r="G23" s="116"/>
      <c r="H23" s="69"/>
      <c r="I23" s="5"/>
    </row>
    <row r="24" spans="1:9" ht="21" customHeight="1">
      <c r="A24" s="6" t="s">
        <v>207</v>
      </c>
      <c r="B24" s="7"/>
      <c r="C24" s="48"/>
      <c r="D24" s="69"/>
      <c r="E24" s="10"/>
      <c r="F24" s="178"/>
      <c r="G24" s="5"/>
      <c r="H24" s="10"/>
      <c r="I24" s="5"/>
    </row>
    <row r="25" spans="1:9" ht="21" customHeight="1">
      <c r="A25" s="6" t="s">
        <v>208</v>
      </c>
      <c r="B25" s="7"/>
      <c r="C25" s="48"/>
      <c r="D25" s="69"/>
      <c r="E25" s="10"/>
      <c r="F25" s="178"/>
      <c r="G25" s="5"/>
      <c r="H25" s="10"/>
      <c r="I25" s="5"/>
    </row>
    <row r="26" spans="1:9" ht="21" customHeight="1">
      <c r="A26" s="6" t="s">
        <v>140</v>
      </c>
      <c r="B26" s="7"/>
      <c r="C26" s="48"/>
      <c r="D26" s="69"/>
      <c r="E26" s="10"/>
      <c r="F26" s="178"/>
      <c r="G26" s="5"/>
      <c r="H26" s="10"/>
      <c r="I26" s="5"/>
    </row>
    <row r="27" spans="1:9" ht="21" customHeight="1">
      <c r="A27" s="22" t="s">
        <v>141</v>
      </c>
      <c r="B27" s="7"/>
      <c r="C27" s="48"/>
      <c r="D27" s="69"/>
      <c r="E27" s="10"/>
      <c r="F27" s="178"/>
      <c r="G27" s="5"/>
      <c r="H27" s="10"/>
      <c r="I27" s="5"/>
    </row>
    <row r="28" spans="1:9" ht="21" customHeight="1">
      <c r="A28" s="6" t="s">
        <v>142</v>
      </c>
      <c r="B28" s="7"/>
      <c r="C28" s="48"/>
      <c r="D28" s="69"/>
      <c r="E28" s="10"/>
      <c r="F28" s="178"/>
      <c r="G28" s="5"/>
      <c r="H28" s="10"/>
      <c r="I28" s="5"/>
    </row>
    <row r="29" spans="1:9" ht="21" customHeight="1">
      <c r="A29" s="22" t="s">
        <v>148</v>
      </c>
      <c r="B29" s="7"/>
      <c r="C29" s="48"/>
      <c r="D29" s="69"/>
      <c r="E29" s="10"/>
      <c r="F29" s="178"/>
      <c r="G29" s="5"/>
      <c r="H29" s="10"/>
      <c r="I29" s="5"/>
    </row>
    <row r="30" spans="1:9" ht="21" customHeight="1">
      <c r="A30" s="22" t="s">
        <v>149</v>
      </c>
      <c r="B30" s="7"/>
      <c r="C30" s="48"/>
      <c r="D30" s="69"/>
      <c r="E30" s="10"/>
      <c r="F30" s="178"/>
      <c r="G30" s="5"/>
      <c r="H30" s="10"/>
      <c r="I30" s="5"/>
    </row>
    <row r="31" spans="1:9" ht="21" customHeight="1">
      <c r="A31" s="22" t="s">
        <v>143</v>
      </c>
      <c r="B31" s="7"/>
      <c r="C31" s="48"/>
      <c r="D31" s="69"/>
      <c r="E31" s="10"/>
      <c r="F31" s="178"/>
      <c r="G31" s="5"/>
      <c r="H31" s="10"/>
      <c r="I31" s="5"/>
    </row>
    <row r="32" spans="1:9" ht="21" customHeight="1">
      <c r="A32" s="22" t="s">
        <v>144</v>
      </c>
      <c r="B32" s="7"/>
      <c r="C32" s="48"/>
      <c r="D32" s="69"/>
      <c r="E32" s="10"/>
      <c r="F32" s="178"/>
      <c r="G32" s="5"/>
      <c r="H32" s="10"/>
      <c r="I32" s="5"/>
    </row>
    <row r="33" spans="1:9" ht="21" customHeight="1">
      <c r="A33" s="22" t="s">
        <v>145</v>
      </c>
      <c r="B33" s="7"/>
      <c r="C33" s="49"/>
      <c r="D33" s="69"/>
      <c r="E33" s="10"/>
      <c r="F33" s="178"/>
      <c r="G33" s="5"/>
      <c r="H33" s="10"/>
      <c r="I33" s="5"/>
    </row>
    <row r="34" spans="1:9" ht="21" customHeight="1">
      <c r="A34" s="8" t="s">
        <v>154</v>
      </c>
      <c r="B34" s="50">
        <v>417893</v>
      </c>
      <c r="C34" s="61">
        <v>336.5</v>
      </c>
      <c r="D34" s="73">
        <v>15577</v>
      </c>
      <c r="E34" s="179">
        <v>733568</v>
      </c>
      <c r="F34" s="179">
        <v>87740</v>
      </c>
      <c r="G34" s="17">
        <v>78000</v>
      </c>
      <c r="H34" s="73">
        <f>E34/B34*1000</f>
        <v>1755.3967163843377</v>
      </c>
      <c r="I34" s="18">
        <f>G34/B34*1000</f>
        <v>186.65064980748662</v>
      </c>
    </row>
    <row r="35" spans="1:9" ht="21" customHeight="1">
      <c r="A35" s="22" t="s">
        <v>19</v>
      </c>
      <c r="B35" s="7"/>
      <c r="C35" s="48"/>
      <c r="D35" s="69"/>
      <c r="E35" s="178"/>
      <c r="F35" s="178"/>
      <c r="G35" s="116"/>
      <c r="H35" s="65"/>
      <c r="I35" s="5"/>
    </row>
    <row r="36" spans="1:9" ht="21" customHeight="1">
      <c r="A36" s="22" t="s">
        <v>35</v>
      </c>
      <c r="B36" s="7"/>
      <c r="C36" s="48"/>
      <c r="D36" s="69"/>
      <c r="E36" s="178"/>
      <c r="F36" s="178"/>
      <c r="G36" s="116"/>
      <c r="H36" s="69"/>
      <c r="I36" s="5"/>
    </row>
    <row r="37" spans="1:9" ht="21" customHeight="1">
      <c r="A37" s="22" t="s">
        <v>129</v>
      </c>
      <c r="B37" s="10"/>
      <c r="C37" s="48"/>
      <c r="D37" s="265"/>
      <c r="E37" s="178"/>
      <c r="F37" s="178"/>
      <c r="G37" s="5"/>
      <c r="H37" s="65"/>
      <c r="I37" s="5"/>
    </row>
    <row r="38" spans="1:9" ht="21" customHeight="1">
      <c r="A38" s="22" t="s">
        <v>130</v>
      </c>
      <c r="B38" s="7"/>
      <c r="C38" s="48"/>
      <c r="D38" s="69"/>
      <c r="E38" s="178"/>
      <c r="F38" s="178"/>
      <c r="G38" s="116"/>
      <c r="H38" s="69"/>
      <c r="I38" s="5"/>
    </row>
    <row r="39" spans="1:9" ht="21" customHeight="1">
      <c r="A39" s="22" t="s">
        <v>131</v>
      </c>
      <c r="B39" s="7"/>
      <c r="C39" s="48"/>
      <c r="D39" s="69"/>
      <c r="E39" s="178"/>
      <c r="F39" s="178"/>
      <c r="G39" s="116"/>
      <c r="H39" s="69"/>
      <c r="I39" s="5"/>
    </row>
    <row r="40" spans="1:9" ht="21" customHeight="1">
      <c r="A40" s="3" t="s">
        <v>155</v>
      </c>
      <c r="B40" s="11">
        <v>170683</v>
      </c>
      <c r="C40" s="51">
        <v>814.4</v>
      </c>
      <c r="D40" s="75">
        <v>7114</v>
      </c>
      <c r="E40" s="180">
        <v>335142</v>
      </c>
      <c r="F40" s="180">
        <v>28500</v>
      </c>
      <c r="G40" s="107">
        <v>22506</v>
      </c>
      <c r="H40" s="84">
        <f>E40/B40*1000</f>
        <v>1963.5347398393512</v>
      </c>
      <c r="I40" s="9">
        <f>G40/B40*1000</f>
        <v>131.85847448193437</v>
      </c>
    </row>
    <row r="41" spans="1:9" ht="24.95" customHeight="1">
      <c r="A41" s="351" t="s">
        <v>215</v>
      </c>
      <c r="B41" s="351"/>
      <c r="C41" s="351"/>
      <c r="D41" s="351"/>
      <c r="E41" s="351"/>
      <c r="F41" s="351"/>
      <c r="G41" s="351"/>
      <c r="H41" s="351"/>
      <c r="I41" s="351"/>
    </row>
    <row r="42" spans="1:9" ht="18" customHeight="1">
      <c r="A42" s="2"/>
      <c r="B42" s="2"/>
      <c r="C42" s="2"/>
      <c r="D42" s="2"/>
      <c r="E42" s="2"/>
      <c r="F42" s="2"/>
      <c r="G42" s="32"/>
      <c r="H42" s="32"/>
      <c r="I42" s="32"/>
    </row>
    <row r="43" spans="1:9">
      <c r="A43" s="39"/>
      <c r="B43" s="39" t="s">
        <v>172</v>
      </c>
      <c r="C43" s="40" t="s">
        <v>173</v>
      </c>
      <c r="D43" s="348" t="s">
        <v>214</v>
      </c>
      <c r="E43" s="349"/>
      <c r="F43" s="349"/>
      <c r="G43" s="350"/>
      <c r="H43" s="348" t="s">
        <v>14</v>
      </c>
      <c r="I43" s="350"/>
    </row>
    <row r="44" spans="1:9">
      <c r="A44" s="181" t="s">
        <v>15</v>
      </c>
      <c r="B44" s="41"/>
      <c r="C44" s="42" t="s">
        <v>174</v>
      </c>
      <c r="D44" s="90" t="s">
        <v>180</v>
      </c>
      <c r="E44" s="143" t="s">
        <v>175</v>
      </c>
      <c r="F44" s="345" t="s">
        <v>37</v>
      </c>
      <c r="G44" s="343" t="s">
        <v>38</v>
      </c>
      <c r="H44" s="341" t="s">
        <v>36</v>
      </c>
      <c r="I44" s="343" t="s">
        <v>38</v>
      </c>
    </row>
    <row r="45" spans="1:9">
      <c r="A45" s="22"/>
      <c r="B45" s="41"/>
      <c r="C45" s="43"/>
      <c r="D45" s="89" t="s">
        <v>186</v>
      </c>
      <c r="E45" s="144" t="s">
        <v>186</v>
      </c>
      <c r="F45" s="346"/>
      <c r="G45" s="344"/>
      <c r="H45" s="342"/>
      <c r="I45" s="344"/>
    </row>
    <row r="46" spans="1:9">
      <c r="A46" s="23"/>
      <c r="B46" s="44" t="s">
        <v>171</v>
      </c>
      <c r="C46" s="45" t="s">
        <v>88</v>
      </c>
      <c r="D46" s="79" t="s">
        <v>182</v>
      </c>
      <c r="E46" s="149" t="s">
        <v>183</v>
      </c>
      <c r="F46" s="149" t="s">
        <v>183</v>
      </c>
      <c r="G46" s="80" t="s">
        <v>183</v>
      </c>
      <c r="H46" s="79" t="s">
        <v>181</v>
      </c>
      <c r="I46" s="80" t="s">
        <v>181</v>
      </c>
    </row>
    <row r="47" spans="1:9" ht="21" customHeight="1">
      <c r="A47" s="182" t="s">
        <v>0</v>
      </c>
      <c r="B47" s="52">
        <v>42943</v>
      </c>
      <c r="C47" s="53">
        <v>214.1</v>
      </c>
      <c r="D47" s="69">
        <v>1850</v>
      </c>
      <c r="E47" s="178">
        <v>88061</v>
      </c>
      <c r="F47" s="178">
        <v>12882</v>
      </c>
      <c r="G47" s="5">
        <v>10822</v>
      </c>
      <c r="H47" s="65">
        <f>E47/B47*1000</f>
        <v>2050.6485341033463</v>
      </c>
      <c r="I47" s="5">
        <f>G47/B47*1000</f>
        <v>252.00847635237406</v>
      </c>
    </row>
    <row r="48" spans="1:9" ht="21" customHeight="1">
      <c r="A48" s="183" t="s">
        <v>1</v>
      </c>
      <c r="B48" s="54">
        <v>48085</v>
      </c>
      <c r="C48" s="55">
        <v>208.6</v>
      </c>
      <c r="D48" s="266">
        <v>2088</v>
      </c>
      <c r="E48" s="267">
        <v>64904</v>
      </c>
      <c r="F48" s="267">
        <v>12816</v>
      </c>
      <c r="G48" s="15">
        <v>11667</v>
      </c>
      <c r="H48" s="64">
        <f>E48/B48*1000</f>
        <v>1349.7764375584902</v>
      </c>
      <c r="I48" s="15">
        <f>G48/B48*1000</f>
        <v>242.6328376832692</v>
      </c>
    </row>
    <row r="49" spans="1:9" ht="21" customHeight="1">
      <c r="A49" s="325" t="s">
        <v>2</v>
      </c>
      <c r="B49" s="275"/>
      <c r="C49" s="326"/>
      <c r="D49" s="278"/>
      <c r="E49" s="327"/>
      <c r="F49" s="327"/>
      <c r="G49" s="272"/>
      <c r="H49" s="271"/>
      <c r="I49" s="272"/>
    </row>
    <row r="50" spans="1:9" ht="21" customHeight="1">
      <c r="A50" s="324" t="s">
        <v>211</v>
      </c>
      <c r="B50" s="52"/>
      <c r="C50" s="53"/>
      <c r="D50" s="69"/>
      <c r="E50" s="178"/>
      <c r="F50" s="178"/>
      <c r="G50" s="5"/>
      <c r="H50" s="65"/>
      <c r="I50" s="5"/>
    </row>
    <row r="51" spans="1:9" ht="21" customHeight="1">
      <c r="A51" s="16" t="s">
        <v>209</v>
      </c>
      <c r="B51" s="50">
        <v>33042</v>
      </c>
      <c r="C51" s="56">
        <v>604.79999999999995</v>
      </c>
      <c r="D51" s="72">
        <v>1200</v>
      </c>
      <c r="E51" s="179">
        <v>97212</v>
      </c>
      <c r="F51" s="179">
        <v>10269</v>
      </c>
      <c r="G51" s="18">
        <v>8242</v>
      </c>
      <c r="H51" s="73">
        <f>E51/B51*1000</f>
        <v>2942.0737243508261</v>
      </c>
      <c r="I51" s="18">
        <f>G51/B51*1000</f>
        <v>249.44010653108165</v>
      </c>
    </row>
    <row r="52" spans="1:9" ht="21" customHeight="1">
      <c r="A52" s="182" t="s">
        <v>3</v>
      </c>
      <c r="B52" s="52"/>
      <c r="C52" s="53"/>
      <c r="D52" s="69"/>
      <c r="E52" s="178"/>
      <c r="F52" s="178"/>
      <c r="G52" s="5"/>
      <c r="H52" s="65"/>
      <c r="I52" s="184"/>
    </row>
    <row r="53" spans="1:9" ht="21" customHeight="1">
      <c r="A53" s="182" t="s">
        <v>135</v>
      </c>
      <c r="B53" s="52"/>
      <c r="C53" s="53"/>
      <c r="D53" s="69"/>
      <c r="E53" s="178"/>
      <c r="F53" s="178"/>
      <c r="G53" s="5"/>
      <c r="H53" s="10"/>
      <c r="I53" s="5"/>
    </row>
    <row r="54" spans="1:9" ht="21" customHeight="1">
      <c r="A54" s="16" t="s">
        <v>163</v>
      </c>
      <c r="B54" s="50">
        <v>41029</v>
      </c>
      <c r="C54" s="56">
        <v>96.2</v>
      </c>
      <c r="D54" s="72">
        <v>2084</v>
      </c>
      <c r="E54" s="179">
        <v>75370</v>
      </c>
      <c r="F54" s="179">
        <v>11878</v>
      </c>
      <c r="G54" s="18">
        <v>10752</v>
      </c>
      <c r="H54" s="73">
        <f>E54/B54*1000</f>
        <v>1836.9933461697822</v>
      </c>
      <c r="I54" s="18">
        <f>G54/B54*1000</f>
        <v>262.05854395671349</v>
      </c>
    </row>
    <row r="55" spans="1:9" ht="21" customHeight="1">
      <c r="A55" s="182" t="s">
        <v>40</v>
      </c>
      <c r="B55" s="52"/>
      <c r="C55" s="53"/>
      <c r="D55" s="69"/>
      <c r="E55" s="178"/>
      <c r="F55" s="178"/>
      <c r="G55" s="5"/>
      <c r="I55" s="88"/>
    </row>
    <row r="56" spans="1:9" ht="21" customHeight="1">
      <c r="A56" s="182" t="s">
        <v>43</v>
      </c>
      <c r="B56" s="52"/>
      <c r="C56" s="53"/>
      <c r="D56" s="69"/>
      <c r="E56" s="178"/>
      <c r="F56" s="178"/>
      <c r="G56" s="5"/>
      <c r="H56" s="10"/>
      <c r="I56" s="5"/>
    </row>
    <row r="57" spans="1:9" ht="21" customHeight="1">
      <c r="A57" s="16" t="s">
        <v>164</v>
      </c>
      <c r="B57" s="50">
        <v>48777</v>
      </c>
      <c r="C57" s="56">
        <v>384</v>
      </c>
      <c r="D57" s="72">
        <v>2321</v>
      </c>
      <c r="E57" s="179">
        <v>67986</v>
      </c>
      <c r="F57" s="179">
        <v>14155</v>
      </c>
      <c r="G57" s="18">
        <v>12000</v>
      </c>
      <c r="H57" s="73">
        <f>E57/B57*1000</f>
        <v>1393.8126576050188</v>
      </c>
      <c r="I57" s="18">
        <f>G57/B57*1000</f>
        <v>246.01759025770343</v>
      </c>
    </row>
    <row r="58" spans="1:9" ht="21" customHeight="1">
      <c r="A58" s="182" t="s">
        <v>21</v>
      </c>
      <c r="B58" s="52"/>
      <c r="C58" s="53"/>
      <c r="D58" s="69"/>
      <c r="E58" s="178"/>
      <c r="F58" s="178"/>
      <c r="G58" s="5"/>
      <c r="H58" s="65"/>
      <c r="I58" s="5"/>
    </row>
    <row r="59" spans="1:9" ht="21" customHeight="1">
      <c r="A59" s="182" t="s">
        <v>39</v>
      </c>
      <c r="B59" s="52"/>
      <c r="C59" s="53"/>
      <c r="D59" s="65"/>
      <c r="E59" s="178"/>
      <c r="F59" s="178"/>
      <c r="G59" s="7"/>
      <c r="H59" s="65"/>
      <c r="I59" s="5"/>
    </row>
    <row r="60" spans="1:9" ht="21" customHeight="1">
      <c r="A60" s="16" t="s">
        <v>191</v>
      </c>
      <c r="B60" s="50">
        <v>30450</v>
      </c>
      <c r="C60" s="56">
        <v>227.1</v>
      </c>
      <c r="D60" s="72">
        <v>1458</v>
      </c>
      <c r="E60" s="179">
        <v>45392</v>
      </c>
      <c r="F60" s="179">
        <v>9286</v>
      </c>
      <c r="G60" s="18">
        <v>7942</v>
      </c>
      <c r="H60" s="73">
        <f>E60/B60*1000</f>
        <v>1490.7060755336615</v>
      </c>
      <c r="I60" s="18">
        <f>G60/B60*1000</f>
        <v>260.8210180623974</v>
      </c>
    </row>
    <row r="61" spans="1:9" ht="21" customHeight="1">
      <c r="A61" s="182" t="s">
        <v>147</v>
      </c>
      <c r="B61" s="52"/>
      <c r="C61" s="53"/>
      <c r="D61" s="69"/>
      <c r="E61" s="178"/>
      <c r="F61" s="178"/>
      <c r="G61" s="5"/>
      <c r="H61" s="185"/>
      <c r="I61" s="88"/>
    </row>
    <row r="62" spans="1:9" ht="21" customHeight="1">
      <c r="A62" s="182" t="s">
        <v>169</v>
      </c>
      <c r="B62" s="52"/>
      <c r="C62" s="53"/>
      <c r="D62" s="69"/>
      <c r="E62" s="178"/>
      <c r="F62" s="178"/>
      <c r="G62" s="5"/>
      <c r="H62" s="10"/>
      <c r="I62" s="5"/>
    </row>
    <row r="63" spans="1:9" ht="21" customHeight="1">
      <c r="A63" s="182" t="s">
        <v>137</v>
      </c>
      <c r="B63" s="52"/>
      <c r="C63" s="53"/>
      <c r="D63" s="69"/>
      <c r="E63" s="178"/>
      <c r="F63" s="178"/>
      <c r="G63" s="5"/>
      <c r="H63" s="10"/>
      <c r="I63" s="5"/>
    </row>
    <row r="64" spans="1:9" ht="21" customHeight="1">
      <c r="A64" s="182" t="s">
        <v>136</v>
      </c>
      <c r="B64" s="52"/>
      <c r="C64" s="53"/>
      <c r="D64" s="69"/>
      <c r="E64" s="178"/>
      <c r="F64" s="178"/>
      <c r="G64" s="5"/>
      <c r="H64" s="10"/>
      <c r="I64" s="5"/>
    </row>
    <row r="65" spans="1:9" ht="21" customHeight="1">
      <c r="A65" s="182" t="s">
        <v>41</v>
      </c>
      <c r="B65" s="52"/>
      <c r="C65" s="53"/>
      <c r="D65" s="69"/>
      <c r="E65" s="178"/>
      <c r="F65" s="178"/>
      <c r="G65" s="5"/>
      <c r="H65" s="10"/>
      <c r="I65" s="5"/>
    </row>
    <row r="66" spans="1:9" ht="21" customHeight="1">
      <c r="A66" s="16" t="s">
        <v>157</v>
      </c>
      <c r="B66" s="50">
        <v>51465</v>
      </c>
      <c r="C66" s="56">
        <v>77</v>
      </c>
      <c r="D66" s="72">
        <v>3322</v>
      </c>
      <c r="E66" s="179">
        <v>79107</v>
      </c>
      <c r="F66" s="179">
        <v>22680</v>
      </c>
      <c r="G66" s="18">
        <v>16200</v>
      </c>
      <c r="H66" s="73">
        <f>E66/B66*1000</f>
        <v>1537.1028854561353</v>
      </c>
      <c r="I66" s="18">
        <f>G66/B66*1000</f>
        <v>314.77703293500434</v>
      </c>
    </row>
    <row r="67" spans="1:9" ht="21" customHeight="1">
      <c r="A67" s="182" t="s">
        <v>146</v>
      </c>
      <c r="B67" s="52"/>
      <c r="C67" s="53"/>
      <c r="D67" s="69"/>
      <c r="E67" s="178"/>
      <c r="F67" s="178"/>
      <c r="G67" s="5"/>
      <c r="H67" s="65"/>
      <c r="I67" s="5"/>
    </row>
    <row r="68" spans="1:9" ht="21" customHeight="1">
      <c r="A68" s="182" t="s">
        <v>132</v>
      </c>
      <c r="B68" s="52"/>
      <c r="C68" s="53"/>
      <c r="D68" s="69"/>
      <c r="E68" s="178"/>
      <c r="F68" s="178"/>
      <c r="G68" s="5"/>
      <c r="H68" s="10"/>
      <c r="I68" s="5"/>
    </row>
    <row r="69" spans="1:9" ht="21" customHeight="1">
      <c r="A69" s="182" t="s">
        <v>133</v>
      </c>
      <c r="B69" s="52"/>
      <c r="C69" s="53"/>
      <c r="D69" s="69"/>
      <c r="E69" s="178"/>
      <c r="F69" s="178"/>
      <c r="G69" s="5"/>
      <c r="H69" s="10"/>
      <c r="I69" s="5"/>
    </row>
    <row r="70" spans="1:9" ht="21" customHeight="1">
      <c r="A70" s="182" t="s">
        <v>134</v>
      </c>
      <c r="B70" s="52"/>
      <c r="C70" s="53"/>
      <c r="D70" s="69"/>
      <c r="E70" s="178"/>
      <c r="F70" s="178"/>
      <c r="G70" s="5"/>
      <c r="H70" s="10"/>
      <c r="I70" s="5"/>
    </row>
    <row r="71" spans="1:9" ht="21" customHeight="1">
      <c r="A71" s="182" t="s">
        <v>138</v>
      </c>
      <c r="B71" s="52"/>
      <c r="C71" s="53"/>
      <c r="D71" s="69"/>
      <c r="E71" s="178"/>
      <c r="F71" s="178"/>
      <c r="G71" s="5"/>
      <c r="H71" s="10"/>
      <c r="I71" s="5"/>
    </row>
    <row r="72" spans="1:9" ht="21" customHeight="1">
      <c r="A72" s="8" t="s">
        <v>156</v>
      </c>
      <c r="B72" s="50">
        <v>91784</v>
      </c>
      <c r="C72" s="56">
        <v>838.7</v>
      </c>
      <c r="D72" s="72">
        <v>4235</v>
      </c>
      <c r="E72" s="179">
        <v>164906</v>
      </c>
      <c r="F72" s="179">
        <v>14547</v>
      </c>
      <c r="G72" s="18">
        <v>11855</v>
      </c>
      <c r="H72" s="65">
        <f t="shared" ref="H72:H82" si="0">E72/B72*1000</f>
        <v>1796.6748017083587</v>
      </c>
      <c r="I72" s="5">
        <f t="shared" ref="I72:I82" si="1">G72/B72*1000</f>
        <v>129.16194543711325</v>
      </c>
    </row>
    <row r="73" spans="1:9" ht="21" customHeight="1">
      <c r="A73" s="19" t="s">
        <v>4</v>
      </c>
      <c r="B73" s="57">
        <f>B34+B40+B72+B47+B48+B51+B54+B57+B60+B66</f>
        <v>976151</v>
      </c>
      <c r="C73" s="241"/>
      <c r="D73" s="74">
        <f>D34+D40+D72+D47+D48+D51+D54+D57+D60+D66</f>
        <v>41249</v>
      </c>
      <c r="E73" s="186">
        <f>E34+E40+E72+E47+E48+E51+E54+E57+E60+E66</f>
        <v>1751648</v>
      </c>
      <c r="F73" s="186">
        <f>F34+F40+F72+F47+F48+F51+F54+F57+F60+F66</f>
        <v>224753</v>
      </c>
      <c r="G73" s="25">
        <f>G34+G40+G72+G47+G48+G51+G54+G57+G60+G66</f>
        <v>189986</v>
      </c>
      <c r="H73" s="76">
        <f t="shared" si="0"/>
        <v>1794.4436875032654</v>
      </c>
      <c r="I73" s="25">
        <f t="shared" si="1"/>
        <v>194.62767543136255</v>
      </c>
    </row>
    <row r="74" spans="1:9" ht="21" customHeight="1">
      <c r="A74" s="22" t="s">
        <v>5</v>
      </c>
      <c r="B74" s="52">
        <v>20855</v>
      </c>
      <c r="C74" s="48">
        <v>88.1</v>
      </c>
      <c r="D74" s="69">
        <v>954</v>
      </c>
      <c r="E74" s="178">
        <v>34821</v>
      </c>
      <c r="F74" s="178">
        <v>5283</v>
      </c>
      <c r="G74" s="5">
        <v>3292</v>
      </c>
      <c r="H74" s="65">
        <f t="shared" si="0"/>
        <v>1669.6715415967394</v>
      </c>
      <c r="I74" s="5">
        <f t="shared" si="1"/>
        <v>157.85183409254375</v>
      </c>
    </row>
    <row r="75" spans="1:9" ht="21" customHeight="1">
      <c r="A75" s="22" t="s">
        <v>6</v>
      </c>
      <c r="B75" s="52">
        <v>26383</v>
      </c>
      <c r="C75" s="48">
        <v>85.9</v>
      </c>
      <c r="D75" s="69">
        <v>1082</v>
      </c>
      <c r="E75" s="178">
        <v>41899</v>
      </c>
      <c r="F75" s="178">
        <v>5817</v>
      </c>
      <c r="G75" s="5">
        <v>4677</v>
      </c>
      <c r="H75" s="65">
        <f t="shared" si="0"/>
        <v>1588.1059773338893</v>
      </c>
      <c r="I75" s="5">
        <f t="shared" si="1"/>
        <v>177.27324413448054</v>
      </c>
    </row>
    <row r="76" spans="1:9" ht="21" customHeight="1">
      <c r="A76" s="22" t="s">
        <v>7</v>
      </c>
      <c r="B76" s="52">
        <v>25394</v>
      </c>
      <c r="C76" s="48">
        <v>356.4</v>
      </c>
      <c r="D76" s="69">
        <v>1077</v>
      </c>
      <c r="E76" s="178">
        <v>23364</v>
      </c>
      <c r="F76" s="178">
        <v>5539</v>
      </c>
      <c r="G76" s="5">
        <v>4235</v>
      </c>
      <c r="H76" s="65">
        <f t="shared" si="0"/>
        <v>920.05985665905337</v>
      </c>
      <c r="I76" s="5">
        <f t="shared" si="1"/>
        <v>166.77167834921636</v>
      </c>
    </row>
    <row r="77" spans="1:9" ht="21" customHeight="1">
      <c r="A77" s="22" t="s">
        <v>8</v>
      </c>
      <c r="B77" s="52">
        <v>12295</v>
      </c>
      <c r="C77" s="48">
        <v>54.3</v>
      </c>
      <c r="D77" s="69">
        <v>816</v>
      </c>
      <c r="E77" s="178">
        <v>40601</v>
      </c>
      <c r="F77" s="178">
        <v>6595</v>
      </c>
      <c r="G77" s="5">
        <v>3220</v>
      </c>
      <c r="H77" s="65">
        <f t="shared" si="0"/>
        <v>3302.2366815778769</v>
      </c>
      <c r="I77" s="5">
        <f t="shared" si="1"/>
        <v>261.89507930052866</v>
      </c>
    </row>
    <row r="78" spans="1:9" ht="21" customHeight="1">
      <c r="A78" s="19" t="s">
        <v>9</v>
      </c>
      <c r="B78" s="57">
        <f>SUM(B74:B77)</f>
        <v>84927</v>
      </c>
      <c r="C78" s="58"/>
      <c r="D78" s="74">
        <f>SUM(D74:D77)</f>
        <v>3929</v>
      </c>
      <c r="E78" s="186">
        <f>SUM(E74:E77)</f>
        <v>140685</v>
      </c>
      <c r="F78" s="186">
        <f>SUM(F74:F77)</f>
        <v>23234</v>
      </c>
      <c r="G78" s="24">
        <f>SUM(G74:G77)</f>
        <v>15424</v>
      </c>
      <c r="H78" s="76">
        <f t="shared" si="0"/>
        <v>1656.5403228655198</v>
      </c>
      <c r="I78" s="25">
        <f t="shared" si="1"/>
        <v>181.61479859173173</v>
      </c>
    </row>
    <row r="79" spans="1:9" ht="21" customHeight="1">
      <c r="A79" s="19" t="s">
        <v>10</v>
      </c>
      <c r="B79" s="57">
        <f>B73+B78</f>
        <v>1061078</v>
      </c>
      <c r="C79" s="58"/>
      <c r="D79" s="74">
        <f>D73+D78</f>
        <v>45178</v>
      </c>
      <c r="E79" s="186">
        <f>E73+E78</f>
        <v>1892333</v>
      </c>
      <c r="F79" s="186">
        <f>F73+F78</f>
        <v>247987</v>
      </c>
      <c r="G79" s="24">
        <f>G73+G78</f>
        <v>205410</v>
      </c>
      <c r="H79" s="76">
        <f t="shared" si="0"/>
        <v>1783.406120944926</v>
      </c>
      <c r="I79" s="25">
        <f t="shared" si="1"/>
        <v>193.58614541061073</v>
      </c>
    </row>
    <row r="80" spans="1:9" ht="21" customHeight="1">
      <c r="A80" s="21" t="s">
        <v>11</v>
      </c>
      <c r="B80" s="59">
        <v>2931</v>
      </c>
      <c r="C80" s="60">
        <v>844.7</v>
      </c>
      <c r="D80" s="69">
        <v>168</v>
      </c>
      <c r="E80" s="178">
        <v>41555</v>
      </c>
      <c r="F80" s="178">
        <v>5695</v>
      </c>
      <c r="G80" s="5">
        <v>4000</v>
      </c>
      <c r="H80" s="76">
        <f t="shared" si="0"/>
        <v>14177.755032412146</v>
      </c>
      <c r="I80" s="25">
        <f t="shared" si="1"/>
        <v>1364.7219379051519</v>
      </c>
    </row>
    <row r="81" spans="1:9" ht="21" customHeight="1">
      <c r="A81" s="19" t="s">
        <v>12</v>
      </c>
      <c r="B81" s="57">
        <f>B79+B80</f>
        <v>1064009</v>
      </c>
      <c r="C81" s="58">
        <f>C7</f>
        <v>250.5</v>
      </c>
      <c r="D81" s="76">
        <f>D79+D80</f>
        <v>45346</v>
      </c>
      <c r="E81" s="186">
        <f>E79+E80</f>
        <v>1933888</v>
      </c>
      <c r="F81" s="186">
        <f>F79+F80</f>
        <v>253682</v>
      </c>
      <c r="G81" s="24">
        <f>G79+G80</f>
        <v>209410</v>
      </c>
      <c r="H81" s="76">
        <f t="shared" si="0"/>
        <v>1817.5485357736636</v>
      </c>
      <c r="I81" s="25">
        <f t="shared" si="1"/>
        <v>196.81224500920575</v>
      </c>
    </row>
    <row r="82" spans="1:9" ht="21" customHeight="1">
      <c r="A82" s="19" t="s">
        <v>13</v>
      </c>
      <c r="B82" s="57">
        <f>B81</f>
        <v>1064009</v>
      </c>
      <c r="C82" s="58">
        <f>C7</f>
        <v>250.5</v>
      </c>
      <c r="D82" s="74">
        <f>D81+D7</f>
        <v>101168</v>
      </c>
      <c r="E82" s="186">
        <f>E81+E7</f>
        <v>2044258</v>
      </c>
      <c r="F82" s="186">
        <f>F81+F7</f>
        <v>295244</v>
      </c>
      <c r="G82" s="24">
        <f>G81+G7</f>
        <v>244610</v>
      </c>
      <c r="H82" s="76">
        <f t="shared" si="0"/>
        <v>1921.2788613630148</v>
      </c>
      <c r="I82" s="25">
        <f t="shared" si="1"/>
        <v>229.89467194356439</v>
      </c>
    </row>
  </sheetData>
  <mergeCells count="14">
    <mergeCell ref="H44:H45"/>
    <mergeCell ref="I44:I45"/>
    <mergeCell ref="F44:F45"/>
    <mergeCell ref="G44:G45"/>
    <mergeCell ref="A1:I1"/>
    <mergeCell ref="D3:G3"/>
    <mergeCell ref="H3:I3"/>
    <mergeCell ref="D43:G43"/>
    <mergeCell ref="H43:I43"/>
    <mergeCell ref="A41:I41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zoomScaleNormal="100" workbookViewId="0">
      <pane ySplit="6" topLeftCell="A76" activePane="bottomLeft" state="frozen"/>
      <selection pane="bottomLeft" activeCell="E90" sqref="E90"/>
    </sheetView>
  </sheetViews>
  <sheetFormatPr defaultRowHeight="13.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81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>
      <c r="A1" s="347" t="s">
        <v>177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0">
      <c r="A3" s="39"/>
      <c r="B3" s="39" t="s">
        <v>51</v>
      </c>
      <c r="C3" s="354" t="s">
        <v>52</v>
      </c>
      <c r="D3" s="355"/>
      <c r="E3" s="348" t="s">
        <v>44</v>
      </c>
      <c r="F3" s="350"/>
      <c r="G3" s="348" t="s">
        <v>53</v>
      </c>
      <c r="H3" s="350"/>
      <c r="I3" s="348" t="s">
        <v>54</v>
      </c>
      <c r="J3" s="350"/>
    </row>
    <row r="4" spans="1:10">
      <c r="A4" s="181" t="s">
        <v>55</v>
      </c>
      <c r="B4" s="41" t="s">
        <v>56</v>
      </c>
      <c r="C4" s="352" t="s">
        <v>45</v>
      </c>
      <c r="D4" s="343" t="s">
        <v>57</v>
      </c>
      <c r="E4" s="341" t="s">
        <v>42</v>
      </c>
      <c r="F4" s="77" t="s">
        <v>46</v>
      </c>
      <c r="G4" s="341" t="s">
        <v>42</v>
      </c>
      <c r="H4" s="343" t="s">
        <v>47</v>
      </c>
      <c r="I4" s="341" t="s">
        <v>48</v>
      </c>
      <c r="J4" s="343" t="s">
        <v>49</v>
      </c>
    </row>
    <row r="5" spans="1:10">
      <c r="A5" s="22"/>
      <c r="B5" s="63"/>
      <c r="C5" s="353"/>
      <c r="D5" s="344"/>
      <c r="E5" s="342"/>
      <c r="F5" s="78" t="s">
        <v>170</v>
      </c>
      <c r="G5" s="342"/>
      <c r="H5" s="344"/>
      <c r="I5" s="342"/>
      <c r="J5" s="344"/>
    </row>
    <row r="6" spans="1:10">
      <c r="A6" s="23"/>
      <c r="B6" s="268" t="s">
        <v>193</v>
      </c>
      <c r="C6" s="66" t="s">
        <v>50</v>
      </c>
      <c r="D6" s="268" t="s">
        <v>193</v>
      </c>
      <c r="E6" s="79" t="s">
        <v>192</v>
      </c>
      <c r="F6" s="80" t="s">
        <v>192</v>
      </c>
      <c r="G6" s="79" t="s">
        <v>88</v>
      </c>
      <c r="H6" s="80" t="s">
        <v>88</v>
      </c>
      <c r="I6" s="79" t="s">
        <v>50</v>
      </c>
      <c r="J6" s="80" t="s">
        <v>50</v>
      </c>
    </row>
    <row r="7" spans="1:10" ht="21" customHeight="1">
      <c r="A7" s="269" t="s">
        <v>58</v>
      </c>
      <c r="B7" s="46">
        <v>924380</v>
      </c>
      <c r="C7" s="67">
        <v>908197</v>
      </c>
      <c r="D7" s="33">
        <v>33913</v>
      </c>
      <c r="E7" s="67">
        <v>21397</v>
      </c>
      <c r="F7" s="36">
        <v>10739</v>
      </c>
      <c r="G7" s="67">
        <v>76488</v>
      </c>
      <c r="H7" s="36">
        <v>3916</v>
      </c>
      <c r="I7" s="67">
        <v>186247</v>
      </c>
      <c r="J7" s="36">
        <v>25782</v>
      </c>
    </row>
    <row r="8" spans="1:10" ht="21" customHeight="1">
      <c r="A8" s="6" t="s">
        <v>16</v>
      </c>
      <c r="B8" s="270">
        <v>430891</v>
      </c>
      <c r="C8" s="68">
        <v>420216</v>
      </c>
      <c r="D8" s="34">
        <v>101894</v>
      </c>
      <c r="E8" s="68">
        <v>26719</v>
      </c>
      <c r="F8" s="34">
        <v>23176</v>
      </c>
      <c r="G8" s="68"/>
      <c r="H8" s="34"/>
      <c r="I8" s="271">
        <v>415612</v>
      </c>
      <c r="J8" s="272">
        <v>184073</v>
      </c>
    </row>
    <row r="9" spans="1:10" ht="21" customHeight="1">
      <c r="A9" s="6" t="s">
        <v>59</v>
      </c>
      <c r="B9" s="7">
        <v>15684</v>
      </c>
      <c r="C9" s="69">
        <v>15684</v>
      </c>
      <c r="D9" s="7">
        <v>6390</v>
      </c>
      <c r="E9" s="69">
        <v>575</v>
      </c>
      <c r="F9" s="5">
        <v>497</v>
      </c>
      <c r="G9" s="69"/>
      <c r="H9" s="5"/>
      <c r="I9" s="69">
        <v>55072</v>
      </c>
      <c r="J9" s="5">
        <v>16180</v>
      </c>
    </row>
    <row r="10" spans="1:10" ht="21" customHeight="1">
      <c r="A10" s="6" t="s">
        <v>60</v>
      </c>
      <c r="B10" s="7">
        <v>22782</v>
      </c>
      <c r="C10" s="69">
        <v>22782</v>
      </c>
      <c r="D10" s="7">
        <v>11745</v>
      </c>
      <c r="E10" s="69">
        <v>877</v>
      </c>
      <c r="F10" s="5">
        <v>559</v>
      </c>
      <c r="G10" s="69"/>
      <c r="H10" s="5"/>
      <c r="I10" s="69">
        <v>42474</v>
      </c>
      <c r="J10" s="5">
        <v>15855</v>
      </c>
    </row>
    <row r="11" spans="1:10" ht="21" customHeight="1">
      <c r="A11" s="6" t="s">
        <v>61</v>
      </c>
      <c r="B11" s="7">
        <v>15949</v>
      </c>
      <c r="C11" s="69">
        <v>15949</v>
      </c>
      <c r="D11" s="7">
        <v>6329</v>
      </c>
      <c r="E11" s="69">
        <v>465</v>
      </c>
      <c r="F11" s="5">
        <v>414</v>
      </c>
      <c r="G11" s="69"/>
      <c r="H11" s="5"/>
      <c r="I11" s="69">
        <v>79570</v>
      </c>
      <c r="J11" s="5">
        <v>33101</v>
      </c>
    </row>
    <row r="12" spans="1:10" ht="21" customHeight="1">
      <c r="A12" s="6" t="s">
        <v>62</v>
      </c>
      <c r="B12" s="7">
        <v>14291</v>
      </c>
      <c r="C12" s="69">
        <v>14291</v>
      </c>
      <c r="D12" s="7">
        <v>6436</v>
      </c>
      <c r="E12" s="69">
        <v>494</v>
      </c>
      <c r="F12" s="5">
        <v>448</v>
      </c>
      <c r="G12" s="69"/>
      <c r="H12" s="5"/>
      <c r="I12" s="69">
        <v>53116</v>
      </c>
      <c r="J12" s="5">
        <v>20261</v>
      </c>
    </row>
    <row r="13" spans="1:10" ht="21" customHeight="1">
      <c r="A13" s="6" t="s">
        <v>17</v>
      </c>
      <c r="B13" s="7">
        <v>13818</v>
      </c>
      <c r="C13" s="69">
        <v>13818</v>
      </c>
      <c r="D13" s="7">
        <v>6283</v>
      </c>
      <c r="E13" s="69">
        <v>549</v>
      </c>
      <c r="F13" s="5">
        <v>509</v>
      </c>
      <c r="G13" s="69"/>
      <c r="H13" s="5"/>
      <c r="I13" s="69">
        <v>54097</v>
      </c>
      <c r="J13" s="5">
        <v>24097</v>
      </c>
    </row>
    <row r="14" spans="1:10" ht="21" customHeight="1">
      <c r="A14" s="6" t="s">
        <v>63</v>
      </c>
      <c r="B14" s="7">
        <v>14745</v>
      </c>
      <c r="C14" s="69">
        <v>14745</v>
      </c>
      <c r="D14" s="7">
        <v>6860</v>
      </c>
      <c r="E14" s="69">
        <v>569</v>
      </c>
      <c r="F14" s="5">
        <v>494</v>
      </c>
      <c r="G14" s="69"/>
      <c r="H14" s="5"/>
      <c r="I14" s="69">
        <v>74861</v>
      </c>
      <c r="J14" s="5">
        <v>33614</v>
      </c>
    </row>
    <row r="15" spans="1:10" ht="21" customHeight="1">
      <c r="A15" s="6" t="s">
        <v>64</v>
      </c>
      <c r="B15" s="7">
        <v>13667</v>
      </c>
      <c r="C15" s="69">
        <v>13667</v>
      </c>
      <c r="D15" s="7">
        <v>6031</v>
      </c>
      <c r="E15" s="69">
        <v>482</v>
      </c>
      <c r="F15" s="5">
        <v>413</v>
      </c>
      <c r="G15" s="69"/>
      <c r="H15" s="5"/>
      <c r="I15" s="69">
        <v>30216</v>
      </c>
      <c r="J15" s="5">
        <v>12126</v>
      </c>
    </row>
    <row r="16" spans="1:10" ht="21" customHeight="1">
      <c r="A16" s="6" t="s">
        <v>18</v>
      </c>
      <c r="B16" s="7">
        <v>12423</v>
      </c>
      <c r="C16" s="69">
        <v>12423</v>
      </c>
      <c r="D16" s="7">
        <v>5571</v>
      </c>
      <c r="E16" s="69">
        <v>485</v>
      </c>
      <c r="F16" s="5">
        <v>452</v>
      </c>
      <c r="G16" s="69"/>
      <c r="H16" s="5"/>
      <c r="I16" s="69">
        <v>41221</v>
      </c>
      <c r="J16" s="5">
        <v>15194</v>
      </c>
    </row>
    <row r="17" spans="1:10" ht="21" customHeight="1">
      <c r="A17" s="6" t="s">
        <v>65</v>
      </c>
      <c r="B17" s="7">
        <v>14109</v>
      </c>
      <c r="C17" s="69">
        <v>14109</v>
      </c>
      <c r="D17" s="7">
        <v>5498</v>
      </c>
      <c r="E17" s="69">
        <v>410</v>
      </c>
      <c r="F17" s="5">
        <v>378</v>
      </c>
      <c r="G17" s="69"/>
      <c r="H17" s="5"/>
      <c r="I17" s="69">
        <v>59404</v>
      </c>
      <c r="J17" s="5">
        <v>24391</v>
      </c>
    </row>
    <row r="18" spans="1:10" ht="21" customHeight="1">
      <c r="A18" s="6" t="s">
        <v>66</v>
      </c>
      <c r="B18" s="7">
        <v>14685</v>
      </c>
      <c r="C18" s="69">
        <v>14685</v>
      </c>
      <c r="D18" s="7">
        <v>6274</v>
      </c>
      <c r="E18" s="69">
        <v>484</v>
      </c>
      <c r="F18" s="5">
        <v>441</v>
      </c>
      <c r="G18" s="69"/>
      <c r="H18" s="5"/>
      <c r="I18" s="69">
        <v>49612</v>
      </c>
      <c r="J18" s="5">
        <v>21706</v>
      </c>
    </row>
    <row r="19" spans="1:10" ht="21" customHeight="1">
      <c r="A19" s="6" t="s">
        <v>67</v>
      </c>
      <c r="B19" s="7">
        <v>14070</v>
      </c>
      <c r="C19" s="69">
        <v>14070</v>
      </c>
      <c r="D19" s="7">
        <v>6286</v>
      </c>
      <c r="E19" s="69">
        <v>438</v>
      </c>
      <c r="F19" s="5">
        <v>404</v>
      </c>
      <c r="G19" s="69"/>
      <c r="H19" s="5"/>
      <c r="I19" s="69">
        <v>29929</v>
      </c>
      <c r="J19" s="5">
        <v>10686</v>
      </c>
    </row>
    <row r="20" spans="1:10" ht="21" customHeight="1">
      <c r="A20" s="6" t="s">
        <v>68</v>
      </c>
      <c r="B20" s="7">
        <v>15080</v>
      </c>
      <c r="C20" s="69">
        <v>15080</v>
      </c>
      <c r="D20" s="7">
        <v>5256</v>
      </c>
      <c r="E20" s="69">
        <v>458</v>
      </c>
      <c r="F20" s="5">
        <v>418</v>
      </c>
      <c r="G20" s="69"/>
      <c r="H20" s="5"/>
      <c r="I20" s="69">
        <v>81259</v>
      </c>
      <c r="J20" s="5">
        <v>31313</v>
      </c>
    </row>
    <row r="21" spans="1:10" ht="21" customHeight="1">
      <c r="A21" s="6" t="s">
        <v>69</v>
      </c>
      <c r="B21" s="7">
        <v>13844</v>
      </c>
      <c r="C21" s="69">
        <v>13844</v>
      </c>
      <c r="D21" s="7">
        <v>6405</v>
      </c>
      <c r="E21" s="69">
        <v>452</v>
      </c>
      <c r="F21" s="5">
        <v>423</v>
      </c>
      <c r="G21" s="69"/>
      <c r="H21" s="5"/>
      <c r="I21" s="69">
        <v>48071</v>
      </c>
      <c r="J21" s="5">
        <v>23747</v>
      </c>
    </row>
    <row r="22" spans="1:10" ht="21" customHeight="1">
      <c r="A22" s="6" t="s">
        <v>70</v>
      </c>
      <c r="B22" s="7">
        <v>15378</v>
      </c>
      <c r="C22" s="69">
        <v>15378</v>
      </c>
      <c r="D22" s="7">
        <v>6173</v>
      </c>
      <c r="E22" s="69">
        <v>445</v>
      </c>
      <c r="F22" s="5">
        <v>413</v>
      </c>
      <c r="G22" s="69"/>
      <c r="H22" s="5"/>
      <c r="I22" s="69">
        <v>83371</v>
      </c>
      <c r="J22" s="5">
        <v>31067</v>
      </c>
    </row>
    <row r="23" spans="1:10" ht="21" customHeight="1">
      <c r="A23" s="6" t="s">
        <v>71</v>
      </c>
      <c r="B23" s="7">
        <v>15083</v>
      </c>
      <c r="C23" s="69">
        <v>15083</v>
      </c>
      <c r="D23" s="7">
        <v>5895</v>
      </c>
      <c r="E23" s="69">
        <v>565</v>
      </c>
      <c r="F23" s="5">
        <v>526</v>
      </c>
      <c r="G23" s="69"/>
      <c r="H23" s="5"/>
      <c r="I23" s="69">
        <v>53011</v>
      </c>
      <c r="J23" s="5">
        <v>20196</v>
      </c>
    </row>
    <row r="24" spans="1:10" ht="21" customHeight="1">
      <c r="A24" s="6" t="s">
        <v>207</v>
      </c>
      <c r="B24" s="7">
        <v>15395</v>
      </c>
      <c r="C24" s="69">
        <v>15395</v>
      </c>
      <c r="D24" s="7">
        <v>819</v>
      </c>
      <c r="E24" s="69">
        <v>713</v>
      </c>
      <c r="F24" s="5">
        <v>601</v>
      </c>
      <c r="G24" s="69"/>
      <c r="H24" s="5"/>
      <c r="I24" s="69">
        <v>66853</v>
      </c>
      <c r="J24" s="5">
        <v>6119</v>
      </c>
    </row>
    <row r="25" spans="1:10" ht="21" customHeight="1">
      <c r="A25" s="6" t="s">
        <v>208</v>
      </c>
      <c r="B25" s="7">
        <v>17622</v>
      </c>
      <c r="C25" s="69">
        <v>17570</v>
      </c>
      <c r="D25" s="7">
        <v>16486</v>
      </c>
      <c r="E25" s="69">
        <v>1164</v>
      </c>
      <c r="F25" s="5">
        <v>1030</v>
      </c>
      <c r="G25" s="69"/>
      <c r="H25" s="5"/>
      <c r="I25" s="69">
        <v>50851</v>
      </c>
      <c r="J25" s="5">
        <v>45388</v>
      </c>
    </row>
    <row r="26" spans="1:10" ht="21" customHeight="1">
      <c r="A26" s="6" t="s">
        <v>140</v>
      </c>
      <c r="B26" s="7">
        <v>84050</v>
      </c>
      <c r="C26" s="69">
        <v>81620</v>
      </c>
      <c r="D26" s="7">
        <v>21494</v>
      </c>
      <c r="E26" s="69">
        <v>1792</v>
      </c>
      <c r="F26" s="5">
        <v>1536</v>
      </c>
      <c r="G26" s="69"/>
      <c r="H26" s="5"/>
      <c r="I26" s="69">
        <v>84178</v>
      </c>
      <c r="J26" s="5">
        <v>32068</v>
      </c>
    </row>
    <row r="27" spans="1:10" ht="21" customHeight="1">
      <c r="A27" s="6" t="s">
        <v>141</v>
      </c>
      <c r="B27" s="7">
        <v>65908</v>
      </c>
      <c r="C27" s="69">
        <v>62642</v>
      </c>
      <c r="D27" s="7">
        <v>16162</v>
      </c>
      <c r="E27" s="69">
        <v>1828</v>
      </c>
      <c r="F27" s="5">
        <v>1683</v>
      </c>
      <c r="G27" s="69"/>
      <c r="H27" s="333"/>
      <c r="I27" s="69">
        <v>50111</v>
      </c>
      <c r="J27" s="5">
        <v>16641</v>
      </c>
    </row>
    <row r="28" spans="1:10" ht="21" customHeight="1">
      <c r="A28" s="6" t="s">
        <v>142</v>
      </c>
      <c r="B28" s="7">
        <v>64953</v>
      </c>
      <c r="C28" s="69">
        <v>60873</v>
      </c>
      <c r="D28" s="7">
        <v>23616</v>
      </c>
      <c r="E28" s="69">
        <v>2041</v>
      </c>
      <c r="F28" s="5">
        <v>1863</v>
      </c>
      <c r="G28" s="69"/>
      <c r="H28" s="5"/>
      <c r="I28" s="69">
        <v>82821</v>
      </c>
      <c r="J28" s="5">
        <v>37977</v>
      </c>
    </row>
    <row r="29" spans="1:10" ht="21" customHeight="1">
      <c r="A29" s="6" t="s">
        <v>150</v>
      </c>
      <c r="B29" s="7">
        <v>20864</v>
      </c>
      <c r="C29" s="69">
        <v>20047</v>
      </c>
      <c r="D29" s="7">
        <v>3939</v>
      </c>
      <c r="E29" s="69">
        <v>371</v>
      </c>
      <c r="F29" s="5">
        <v>316</v>
      </c>
      <c r="G29" s="69"/>
      <c r="H29" s="5"/>
      <c r="I29" s="69">
        <v>12578</v>
      </c>
      <c r="J29" s="5">
        <v>3947</v>
      </c>
    </row>
    <row r="30" spans="1:10" ht="21" customHeight="1">
      <c r="A30" s="6" t="s">
        <v>151</v>
      </c>
      <c r="B30" s="7">
        <v>3131</v>
      </c>
      <c r="C30" s="69">
        <v>3077</v>
      </c>
      <c r="D30" s="7">
        <v>45</v>
      </c>
      <c r="E30" s="69">
        <v>0</v>
      </c>
      <c r="F30" s="5">
        <v>0</v>
      </c>
      <c r="G30" s="69"/>
      <c r="H30" s="5"/>
      <c r="I30" s="69">
        <v>3585</v>
      </c>
      <c r="J30" s="5">
        <v>807</v>
      </c>
    </row>
    <row r="31" spans="1:10" ht="21" customHeight="1">
      <c r="A31" s="6" t="s">
        <v>143</v>
      </c>
      <c r="B31" s="7">
        <v>78897</v>
      </c>
      <c r="C31" s="69">
        <v>77280</v>
      </c>
      <c r="D31" s="7">
        <v>20096</v>
      </c>
      <c r="E31" s="69">
        <v>1663</v>
      </c>
      <c r="F31" s="5">
        <v>1483</v>
      </c>
      <c r="G31" s="334"/>
      <c r="H31" s="335"/>
      <c r="I31" s="69">
        <v>161028</v>
      </c>
      <c r="J31" s="5">
        <v>76366</v>
      </c>
    </row>
    <row r="32" spans="1:10" ht="21" customHeight="1">
      <c r="A32" s="6" t="s">
        <v>144</v>
      </c>
      <c r="B32" s="7">
        <v>13985</v>
      </c>
      <c r="C32" s="69">
        <v>13983</v>
      </c>
      <c r="D32" s="7">
        <v>8789</v>
      </c>
      <c r="E32" s="69">
        <v>604</v>
      </c>
      <c r="F32" s="5">
        <v>236</v>
      </c>
      <c r="G32" s="334"/>
      <c r="H32" s="335"/>
      <c r="I32" s="69">
        <v>6502</v>
      </c>
      <c r="J32" s="5">
        <v>4952</v>
      </c>
    </row>
    <row r="33" spans="1:10" ht="21" customHeight="1">
      <c r="A33" s="6" t="s">
        <v>145</v>
      </c>
      <c r="B33" s="7">
        <v>21890</v>
      </c>
      <c r="C33" s="69">
        <v>21886</v>
      </c>
      <c r="D33" s="7">
        <v>10308</v>
      </c>
      <c r="E33" s="69">
        <v>526</v>
      </c>
      <c r="F33" s="5">
        <v>215</v>
      </c>
      <c r="G33" s="334"/>
      <c r="H33" s="335"/>
      <c r="I33" s="69">
        <v>5507</v>
      </c>
      <c r="J33" s="5">
        <v>3405</v>
      </c>
    </row>
    <row r="34" spans="1:10" ht="21" customHeight="1">
      <c r="A34" s="8" t="s">
        <v>154</v>
      </c>
      <c r="B34" s="62">
        <f>SUM(B8:B33)</f>
        <v>1043194</v>
      </c>
      <c r="C34" s="70">
        <f>SUM(C8:C33)</f>
        <v>1020197</v>
      </c>
      <c r="D34" s="12">
        <f>SUM(D8:D33)</f>
        <v>321080</v>
      </c>
      <c r="E34" s="273">
        <f>SUM(E8:E33)</f>
        <v>45169</v>
      </c>
      <c r="F34" s="274">
        <f>SUM(F8:F33)</f>
        <v>38928</v>
      </c>
      <c r="G34" s="323">
        <v>101138</v>
      </c>
      <c r="H34" s="274">
        <v>28131</v>
      </c>
      <c r="I34" s="82">
        <f>SUM(I8:I33)</f>
        <v>1774910</v>
      </c>
      <c r="J34" s="35">
        <f>SUM(J8:J33)</f>
        <v>745277</v>
      </c>
    </row>
    <row r="35" spans="1:10" ht="21" customHeight="1">
      <c r="A35" s="6" t="s">
        <v>19</v>
      </c>
      <c r="B35" s="275">
        <v>366303</v>
      </c>
      <c r="C35" s="276">
        <v>357845</v>
      </c>
      <c r="D35" s="272">
        <v>63680</v>
      </c>
      <c r="E35" s="276">
        <v>13906</v>
      </c>
      <c r="F35" s="272">
        <v>8447</v>
      </c>
      <c r="G35" s="276"/>
      <c r="H35" s="272"/>
      <c r="I35" s="276">
        <v>552716</v>
      </c>
      <c r="J35" s="272">
        <v>146179</v>
      </c>
    </row>
    <row r="36" spans="1:10" ht="21" customHeight="1">
      <c r="A36" s="6" t="s">
        <v>35</v>
      </c>
      <c r="B36" s="7">
        <v>59218</v>
      </c>
      <c r="C36" s="65">
        <v>58913</v>
      </c>
      <c r="D36" s="5">
        <v>12239</v>
      </c>
      <c r="E36" s="65">
        <v>1510</v>
      </c>
      <c r="F36" s="5">
        <v>992</v>
      </c>
      <c r="G36" s="65"/>
      <c r="H36" s="5"/>
      <c r="I36" s="65">
        <v>60571</v>
      </c>
      <c r="J36" s="5">
        <v>22492</v>
      </c>
    </row>
    <row r="37" spans="1:10" ht="21" customHeight="1">
      <c r="A37" s="6" t="s">
        <v>129</v>
      </c>
      <c r="B37" s="10">
        <v>60165</v>
      </c>
      <c r="C37" s="65">
        <v>60163</v>
      </c>
      <c r="D37" s="5">
        <v>13418</v>
      </c>
      <c r="E37" s="10">
        <v>1222</v>
      </c>
      <c r="F37" s="5">
        <v>1073</v>
      </c>
      <c r="G37" s="10"/>
      <c r="H37" s="5"/>
      <c r="I37" s="65">
        <v>48107</v>
      </c>
      <c r="J37" s="5">
        <v>15833</v>
      </c>
    </row>
    <row r="38" spans="1:10" ht="21" customHeight="1">
      <c r="A38" s="6" t="s">
        <v>130</v>
      </c>
      <c r="B38" s="7">
        <v>37168</v>
      </c>
      <c r="C38" s="65">
        <v>36744</v>
      </c>
      <c r="D38" s="5">
        <v>8707</v>
      </c>
      <c r="E38" s="65">
        <v>1082</v>
      </c>
      <c r="F38" s="5">
        <v>896</v>
      </c>
      <c r="G38" s="65"/>
      <c r="H38" s="5"/>
      <c r="I38" s="65">
        <v>30971</v>
      </c>
      <c r="J38" s="5">
        <v>4712</v>
      </c>
    </row>
    <row r="39" spans="1:10" ht="21" customHeight="1">
      <c r="A39" s="6" t="s">
        <v>131</v>
      </c>
      <c r="B39" s="7">
        <v>82269</v>
      </c>
      <c r="C39" s="65">
        <v>80207</v>
      </c>
      <c r="D39" s="5">
        <v>19872</v>
      </c>
      <c r="E39" s="65">
        <v>1924</v>
      </c>
      <c r="F39" s="5">
        <v>1794</v>
      </c>
      <c r="G39" s="65"/>
      <c r="H39" s="5"/>
      <c r="I39" s="65">
        <v>71939</v>
      </c>
      <c r="J39" s="5">
        <v>25735</v>
      </c>
    </row>
    <row r="40" spans="1:10" ht="21" customHeight="1">
      <c r="A40" s="3" t="s">
        <v>158</v>
      </c>
      <c r="B40" s="11">
        <f>SUM(B35:B39)</f>
        <v>605123</v>
      </c>
      <c r="C40" s="71">
        <f>SUM(C35:C39)</f>
        <v>593872</v>
      </c>
      <c r="D40" s="9">
        <f>SUM(D35:D39)</f>
        <v>117916</v>
      </c>
      <c r="E40" s="71">
        <f>SUM(E35:E39)</f>
        <v>19644</v>
      </c>
      <c r="F40" s="9">
        <f>SUM(F35:F39)</f>
        <v>13202</v>
      </c>
      <c r="G40" s="84">
        <v>90211</v>
      </c>
      <c r="H40" s="9">
        <v>5880</v>
      </c>
      <c r="I40" s="71">
        <f>SUM(I35:I39)</f>
        <v>764304</v>
      </c>
      <c r="J40" s="9">
        <f>SUM(J35:J39)</f>
        <v>214951</v>
      </c>
    </row>
    <row r="41" spans="1:10" ht="46.5" customHeight="1">
      <c r="A41" s="30"/>
      <c r="B41" s="30"/>
      <c r="C41" s="30"/>
      <c r="D41" s="30"/>
      <c r="E41" s="30"/>
      <c r="F41" s="30"/>
      <c r="G41" s="30"/>
      <c r="H41" s="30"/>
      <c r="I41" s="30"/>
    </row>
    <row r="42" spans="1:10" ht="18" customHeight="1">
      <c r="A42" s="2"/>
      <c r="B42" s="2"/>
      <c r="C42" s="2"/>
      <c r="D42" s="1"/>
      <c r="E42" s="1"/>
      <c r="F42" s="2"/>
      <c r="G42" s="32"/>
      <c r="H42" s="32"/>
      <c r="I42" s="32"/>
    </row>
    <row r="43" spans="1:10" ht="18" customHeight="1">
      <c r="A43" s="2"/>
      <c r="B43" s="2"/>
      <c r="C43" s="2"/>
      <c r="D43" s="2"/>
      <c r="E43" s="2"/>
      <c r="F43" s="2"/>
      <c r="G43" s="32"/>
      <c r="H43" s="32"/>
      <c r="I43" s="32"/>
    </row>
    <row r="44" spans="1:10">
      <c r="A44" s="39"/>
      <c r="B44" s="39" t="s">
        <v>51</v>
      </c>
      <c r="C44" s="354" t="s">
        <v>52</v>
      </c>
      <c r="D44" s="355"/>
      <c r="E44" s="348" t="s">
        <v>44</v>
      </c>
      <c r="F44" s="350"/>
      <c r="G44" s="348" t="s">
        <v>53</v>
      </c>
      <c r="H44" s="350"/>
      <c r="I44" s="348" t="s">
        <v>54</v>
      </c>
      <c r="J44" s="350"/>
    </row>
    <row r="45" spans="1:10">
      <c r="A45" s="181" t="s">
        <v>15</v>
      </c>
      <c r="B45" s="41" t="s">
        <v>56</v>
      </c>
      <c r="C45" s="352" t="s">
        <v>45</v>
      </c>
      <c r="D45" s="343" t="s">
        <v>57</v>
      </c>
      <c r="E45" s="341" t="s">
        <v>42</v>
      </c>
      <c r="F45" s="77" t="s">
        <v>46</v>
      </c>
      <c r="G45" s="341" t="s">
        <v>42</v>
      </c>
      <c r="H45" s="343" t="s">
        <v>47</v>
      </c>
      <c r="I45" s="341" t="s">
        <v>48</v>
      </c>
      <c r="J45" s="343" t="s">
        <v>49</v>
      </c>
    </row>
    <row r="46" spans="1:10">
      <c r="A46" s="22"/>
      <c r="B46" s="63"/>
      <c r="C46" s="353"/>
      <c r="D46" s="344"/>
      <c r="E46" s="342"/>
      <c r="F46" s="78" t="s">
        <v>170</v>
      </c>
      <c r="G46" s="342"/>
      <c r="H46" s="344"/>
      <c r="I46" s="342"/>
      <c r="J46" s="344"/>
    </row>
    <row r="47" spans="1:10">
      <c r="A47" s="23"/>
      <c r="B47" s="268" t="s">
        <v>50</v>
      </c>
      <c r="C47" s="66" t="s">
        <v>50</v>
      </c>
      <c r="D47" s="268" t="s">
        <v>193</v>
      </c>
      <c r="E47" s="79" t="s">
        <v>192</v>
      </c>
      <c r="F47" s="80" t="s">
        <v>192</v>
      </c>
      <c r="G47" s="79" t="s">
        <v>88</v>
      </c>
      <c r="H47" s="80" t="s">
        <v>88</v>
      </c>
      <c r="I47" s="79" t="s">
        <v>50</v>
      </c>
      <c r="J47" s="80" t="s">
        <v>50</v>
      </c>
    </row>
    <row r="48" spans="1:10" ht="21" customHeight="1">
      <c r="A48" s="13" t="s">
        <v>0</v>
      </c>
      <c r="B48" s="52">
        <v>264578</v>
      </c>
      <c r="C48" s="69">
        <v>260082</v>
      </c>
      <c r="D48" s="7">
        <v>45542</v>
      </c>
      <c r="E48" s="69">
        <v>7911</v>
      </c>
      <c r="F48" s="5">
        <v>5941</v>
      </c>
      <c r="G48" s="69">
        <v>25384</v>
      </c>
      <c r="H48" s="5">
        <v>1906</v>
      </c>
      <c r="I48" s="69">
        <v>298269</v>
      </c>
      <c r="J48" s="5">
        <v>74670</v>
      </c>
    </row>
    <row r="49" spans="1:10" ht="21" customHeight="1">
      <c r="A49" s="14" t="s">
        <v>1</v>
      </c>
      <c r="B49" s="54">
        <v>250554</v>
      </c>
      <c r="C49" s="266">
        <v>245960</v>
      </c>
      <c r="D49" s="277">
        <v>45087</v>
      </c>
      <c r="E49" s="266">
        <v>6992</v>
      </c>
      <c r="F49" s="15">
        <v>6248</v>
      </c>
      <c r="G49" s="266">
        <v>3809</v>
      </c>
      <c r="H49" s="15">
        <v>593</v>
      </c>
      <c r="I49" s="266">
        <v>138901</v>
      </c>
      <c r="J49" s="15">
        <v>44362</v>
      </c>
    </row>
    <row r="50" spans="1:10" ht="21" customHeight="1">
      <c r="A50" s="20" t="s">
        <v>167</v>
      </c>
      <c r="B50" s="271">
        <v>128805</v>
      </c>
      <c r="C50" s="278">
        <v>127471</v>
      </c>
      <c r="D50" s="272">
        <v>0</v>
      </c>
      <c r="E50" s="271">
        <v>3231</v>
      </c>
      <c r="F50" s="272">
        <v>2607</v>
      </c>
      <c r="G50" s="276"/>
      <c r="H50" s="272"/>
      <c r="I50" s="276">
        <v>89063</v>
      </c>
      <c r="J50" s="272">
        <v>0</v>
      </c>
    </row>
    <row r="51" spans="1:10" ht="21" customHeight="1">
      <c r="A51" s="328" t="s">
        <v>212</v>
      </c>
      <c r="B51" s="65">
        <v>30441</v>
      </c>
      <c r="C51" s="69">
        <v>30185</v>
      </c>
      <c r="D51" s="7">
        <v>29248</v>
      </c>
      <c r="E51" s="65">
        <v>1334</v>
      </c>
      <c r="F51" s="5">
        <v>1102</v>
      </c>
      <c r="G51" s="10"/>
      <c r="H51" s="5"/>
      <c r="I51" s="10">
        <v>72761</v>
      </c>
      <c r="J51" s="5">
        <v>66996</v>
      </c>
    </row>
    <row r="52" spans="1:10" ht="21" customHeight="1">
      <c r="A52" s="16" t="s">
        <v>209</v>
      </c>
      <c r="B52" s="73">
        <f>SUM(B50:B51)</f>
        <v>159246</v>
      </c>
      <c r="C52" s="72">
        <f t="shared" ref="C52:J52" si="0">SUM(C50:C51)</f>
        <v>157656</v>
      </c>
      <c r="D52" s="17">
        <f t="shared" si="0"/>
        <v>29248</v>
      </c>
      <c r="E52" s="73">
        <f t="shared" si="0"/>
        <v>4565</v>
      </c>
      <c r="F52" s="18">
        <f t="shared" si="0"/>
        <v>3709</v>
      </c>
      <c r="G52" s="163">
        <v>18446</v>
      </c>
      <c r="H52" s="18">
        <v>1447</v>
      </c>
      <c r="I52" s="163">
        <f t="shared" si="0"/>
        <v>161824</v>
      </c>
      <c r="J52" s="18">
        <f t="shared" si="0"/>
        <v>66996</v>
      </c>
    </row>
    <row r="53" spans="1:10" ht="21" customHeight="1">
      <c r="A53" s="13" t="s">
        <v>3</v>
      </c>
      <c r="B53" s="52">
        <v>167806</v>
      </c>
      <c r="C53" s="69">
        <v>165860</v>
      </c>
      <c r="D53" s="7">
        <v>38906</v>
      </c>
      <c r="E53" s="69">
        <v>6613</v>
      </c>
      <c r="F53" s="5">
        <v>5420</v>
      </c>
      <c r="G53" s="69">
        <v>9953</v>
      </c>
      <c r="H53" s="5">
        <v>1060</v>
      </c>
      <c r="I53" s="69">
        <v>156874</v>
      </c>
      <c r="J53" s="5">
        <v>30846</v>
      </c>
    </row>
    <row r="54" spans="1:10" ht="21" customHeight="1">
      <c r="A54" s="13" t="s">
        <v>135</v>
      </c>
      <c r="B54" s="52">
        <v>72860</v>
      </c>
      <c r="C54" s="69">
        <v>70498</v>
      </c>
      <c r="D54" s="7">
        <v>14794</v>
      </c>
      <c r="E54" s="69">
        <v>2184</v>
      </c>
      <c r="F54" s="5">
        <v>1204</v>
      </c>
      <c r="G54" s="69">
        <v>2584</v>
      </c>
      <c r="H54" s="5">
        <v>276</v>
      </c>
      <c r="I54" s="69">
        <v>25564</v>
      </c>
      <c r="J54" s="5">
        <v>10680</v>
      </c>
    </row>
    <row r="55" spans="1:10" ht="21" customHeight="1">
      <c r="A55" s="16" t="s">
        <v>161</v>
      </c>
      <c r="B55" s="50">
        <f>SUM(B53:B54)</f>
        <v>240666</v>
      </c>
      <c r="C55" s="72">
        <f t="shared" ref="C55:J55" si="1">SUM(C53:C54)</f>
        <v>236358</v>
      </c>
      <c r="D55" s="17">
        <f t="shared" si="1"/>
        <v>53700</v>
      </c>
      <c r="E55" s="72">
        <f t="shared" si="1"/>
        <v>8797</v>
      </c>
      <c r="F55" s="18">
        <f t="shared" si="1"/>
        <v>6624</v>
      </c>
      <c r="G55" s="72">
        <f t="shared" si="1"/>
        <v>12537</v>
      </c>
      <c r="H55" s="18">
        <f t="shared" si="1"/>
        <v>1336</v>
      </c>
      <c r="I55" s="72">
        <f t="shared" si="1"/>
        <v>182438</v>
      </c>
      <c r="J55" s="18">
        <f t="shared" si="1"/>
        <v>41526</v>
      </c>
    </row>
    <row r="56" spans="1:10" ht="21" customHeight="1">
      <c r="A56" s="13" t="s">
        <v>40</v>
      </c>
      <c r="B56" s="52">
        <v>239120</v>
      </c>
      <c r="C56" s="69">
        <v>238563</v>
      </c>
      <c r="D56" s="7">
        <v>48387</v>
      </c>
      <c r="E56" s="69">
        <v>6927</v>
      </c>
      <c r="F56" s="5">
        <v>5503</v>
      </c>
      <c r="G56" s="69"/>
      <c r="H56" s="5"/>
      <c r="I56" s="69">
        <v>175971</v>
      </c>
      <c r="J56" s="5">
        <v>63722</v>
      </c>
    </row>
    <row r="57" spans="1:10" ht="21" customHeight="1">
      <c r="A57" s="13" t="s">
        <v>43</v>
      </c>
      <c r="B57" s="52">
        <v>64220</v>
      </c>
      <c r="C57" s="69">
        <v>63797</v>
      </c>
      <c r="D57" s="7">
        <v>20373</v>
      </c>
      <c r="E57" s="69">
        <v>2201</v>
      </c>
      <c r="F57" s="5">
        <v>1391</v>
      </c>
      <c r="G57" s="69"/>
      <c r="H57" s="5"/>
      <c r="I57" s="69">
        <v>50015</v>
      </c>
      <c r="J57" s="5">
        <v>23316</v>
      </c>
    </row>
    <row r="58" spans="1:10" ht="21" customHeight="1">
      <c r="A58" s="16" t="s">
        <v>162</v>
      </c>
      <c r="B58" s="50">
        <f>SUM(B56:B57)</f>
        <v>303340</v>
      </c>
      <c r="C58" s="72">
        <f t="shared" ref="C58:J58" si="2">SUM(C56:C57)</f>
        <v>302360</v>
      </c>
      <c r="D58" s="17">
        <f t="shared" si="2"/>
        <v>68760</v>
      </c>
      <c r="E58" s="72">
        <f t="shared" si="2"/>
        <v>9128</v>
      </c>
      <c r="F58" s="17">
        <f t="shared" si="2"/>
        <v>6894</v>
      </c>
      <c r="G58" s="72">
        <v>24028</v>
      </c>
      <c r="H58" s="18">
        <v>2371</v>
      </c>
      <c r="I58" s="72">
        <f t="shared" si="2"/>
        <v>225986</v>
      </c>
      <c r="J58" s="18">
        <f t="shared" si="2"/>
        <v>87038</v>
      </c>
    </row>
    <row r="59" spans="1:10" ht="21" customHeight="1">
      <c r="A59" s="13" t="s">
        <v>21</v>
      </c>
      <c r="B59" s="52">
        <v>154386</v>
      </c>
      <c r="C59" s="69">
        <v>152552</v>
      </c>
      <c r="D59" s="7">
        <v>28574</v>
      </c>
      <c r="E59" s="69">
        <v>4954</v>
      </c>
      <c r="F59" s="7">
        <v>3965</v>
      </c>
      <c r="G59" s="69"/>
      <c r="H59" s="5"/>
      <c r="I59" s="69">
        <v>88857</v>
      </c>
      <c r="J59" s="5">
        <v>32840</v>
      </c>
    </row>
    <row r="60" spans="1:10" ht="21" customHeight="1">
      <c r="A60" s="13" t="s">
        <v>39</v>
      </c>
      <c r="B60" s="52">
        <v>24335</v>
      </c>
      <c r="C60" s="69">
        <v>23708</v>
      </c>
      <c r="D60" s="7">
        <v>17533</v>
      </c>
      <c r="E60" s="69">
        <v>1046</v>
      </c>
      <c r="F60" s="7">
        <v>994</v>
      </c>
      <c r="G60" s="69"/>
      <c r="H60" s="5"/>
      <c r="I60" s="69">
        <v>38545</v>
      </c>
      <c r="J60" s="5">
        <v>31779</v>
      </c>
    </row>
    <row r="61" spans="1:10" ht="21" customHeight="1">
      <c r="A61" s="16" t="s">
        <v>191</v>
      </c>
      <c r="B61" s="50">
        <f>SUM(B59:B60)</f>
        <v>178721</v>
      </c>
      <c r="C61" s="73">
        <f>SUM(C59:C60)</f>
        <v>176260</v>
      </c>
      <c r="D61" s="18">
        <f>SUM(D59:D60)</f>
        <v>46107</v>
      </c>
      <c r="E61" s="72">
        <f>SUM(E59:E60)</f>
        <v>6000</v>
      </c>
      <c r="F61" s="17">
        <f>SUM(F59:F60)</f>
        <v>4959</v>
      </c>
      <c r="G61" s="72">
        <v>7050</v>
      </c>
      <c r="H61" s="18">
        <v>1362</v>
      </c>
      <c r="I61" s="73">
        <f>SUM(I59:I60)</f>
        <v>127402</v>
      </c>
      <c r="J61" s="18">
        <f>SUM(J59:J60)</f>
        <v>64619</v>
      </c>
    </row>
    <row r="62" spans="1:10" ht="21" customHeight="1">
      <c r="A62" s="13" t="s">
        <v>147</v>
      </c>
      <c r="B62" s="52">
        <v>131870</v>
      </c>
      <c r="C62" s="69">
        <v>130507</v>
      </c>
      <c r="D62" s="7">
        <v>23824</v>
      </c>
      <c r="E62" s="69">
        <v>4117</v>
      </c>
      <c r="F62" s="5">
        <v>2984</v>
      </c>
      <c r="G62" s="10"/>
      <c r="H62" s="5"/>
      <c r="I62" s="69">
        <v>152045</v>
      </c>
      <c r="J62" s="5">
        <v>46408</v>
      </c>
    </row>
    <row r="63" spans="1:10" ht="21" customHeight="1">
      <c r="A63" s="13" t="s">
        <v>169</v>
      </c>
      <c r="B63" s="52">
        <v>144469</v>
      </c>
      <c r="C63" s="69">
        <v>140264</v>
      </c>
      <c r="D63" s="7">
        <v>27723</v>
      </c>
      <c r="E63" s="69">
        <v>3238</v>
      </c>
      <c r="F63" s="5">
        <v>2625</v>
      </c>
      <c r="G63" s="69"/>
      <c r="H63" s="5"/>
      <c r="I63" s="69">
        <v>107791</v>
      </c>
      <c r="J63" s="5">
        <v>31515</v>
      </c>
    </row>
    <row r="64" spans="1:10" ht="21" customHeight="1">
      <c r="A64" s="13" t="s">
        <v>137</v>
      </c>
      <c r="B64" s="52">
        <v>92556</v>
      </c>
      <c r="C64" s="69">
        <v>91394</v>
      </c>
      <c r="D64" s="7">
        <v>18710</v>
      </c>
      <c r="E64" s="69">
        <v>1786</v>
      </c>
      <c r="F64" s="5">
        <v>1337</v>
      </c>
      <c r="G64" s="69"/>
      <c r="H64" s="5"/>
      <c r="I64" s="69">
        <v>69385</v>
      </c>
      <c r="J64" s="5">
        <v>25054</v>
      </c>
    </row>
    <row r="65" spans="1:10" ht="21" customHeight="1">
      <c r="A65" s="13" t="s">
        <v>136</v>
      </c>
      <c r="B65" s="52">
        <v>88275</v>
      </c>
      <c r="C65" s="69">
        <v>87248</v>
      </c>
      <c r="D65" s="7">
        <v>22172</v>
      </c>
      <c r="E65" s="69">
        <v>1911</v>
      </c>
      <c r="F65" s="5">
        <v>1265</v>
      </c>
      <c r="G65" s="69"/>
      <c r="H65" s="5"/>
      <c r="I65" s="69">
        <v>45662</v>
      </c>
      <c r="J65" s="5">
        <v>17604</v>
      </c>
    </row>
    <row r="66" spans="1:10" ht="21" customHeight="1">
      <c r="A66" s="13" t="s">
        <v>41</v>
      </c>
      <c r="B66" s="52">
        <v>22838</v>
      </c>
      <c r="C66" s="69">
        <v>22264</v>
      </c>
      <c r="D66" s="7">
        <v>7038</v>
      </c>
      <c r="E66" s="69">
        <v>893</v>
      </c>
      <c r="F66" s="5">
        <v>744</v>
      </c>
      <c r="G66" s="69"/>
      <c r="H66" s="5"/>
      <c r="I66" s="69">
        <v>8908</v>
      </c>
      <c r="J66" s="5">
        <v>4521</v>
      </c>
    </row>
    <row r="67" spans="1:10" ht="21" customHeight="1">
      <c r="A67" s="16" t="s">
        <v>157</v>
      </c>
      <c r="B67" s="50">
        <f t="shared" ref="B67:J67" si="3">SUM(B62:B66)</f>
        <v>480008</v>
      </c>
      <c r="C67" s="73">
        <f t="shared" si="3"/>
        <v>471677</v>
      </c>
      <c r="D67" s="18">
        <f t="shared" si="3"/>
        <v>99467</v>
      </c>
      <c r="E67" s="73">
        <f t="shared" si="3"/>
        <v>11945</v>
      </c>
      <c r="F67" s="18">
        <f t="shared" si="3"/>
        <v>8955</v>
      </c>
      <c r="G67" s="72">
        <v>37395</v>
      </c>
      <c r="H67" s="18">
        <v>2494</v>
      </c>
      <c r="I67" s="73">
        <f t="shared" si="3"/>
        <v>383791</v>
      </c>
      <c r="J67" s="18">
        <f t="shared" si="3"/>
        <v>125102</v>
      </c>
    </row>
    <row r="68" spans="1:10" ht="21" customHeight="1">
      <c r="A68" s="20" t="s">
        <v>146</v>
      </c>
      <c r="B68" s="275">
        <v>161319</v>
      </c>
      <c r="C68" s="278">
        <v>158257</v>
      </c>
      <c r="D68" s="279">
        <v>40167</v>
      </c>
      <c r="E68" s="278">
        <v>12713</v>
      </c>
      <c r="F68" s="272">
        <v>3789</v>
      </c>
      <c r="G68" s="278"/>
      <c r="H68" s="272"/>
      <c r="I68" s="278">
        <v>255537</v>
      </c>
      <c r="J68" s="272">
        <v>91145</v>
      </c>
    </row>
    <row r="69" spans="1:10" ht="21" customHeight="1">
      <c r="A69" s="13" t="s">
        <v>132</v>
      </c>
      <c r="B69" s="52">
        <v>110950</v>
      </c>
      <c r="C69" s="69">
        <v>110742</v>
      </c>
      <c r="D69" s="7">
        <v>29773</v>
      </c>
      <c r="E69" s="69">
        <v>7816</v>
      </c>
      <c r="F69" s="5">
        <v>1577</v>
      </c>
      <c r="G69" s="69"/>
      <c r="H69" s="7"/>
      <c r="I69" s="69">
        <v>94171</v>
      </c>
      <c r="J69" s="5">
        <v>27956</v>
      </c>
    </row>
    <row r="70" spans="1:10" ht="21" customHeight="1">
      <c r="A70" s="13" t="s">
        <v>133</v>
      </c>
      <c r="B70" s="52">
        <v>75552</v>
      </c>
      <c r="C70" s="69">
        <v>73647</v>
      </c>
      <c r="D70" s="7">
        <v>1009</v>
      </c>
      <c r="E70" s="69">
        <v>1782</v>
      </c>
      <c r="F70" s="5">
        <v>1194</v>
      </c>
      <c r="G70" s="69"/>
      <c r="H70" s="5"/>
      <c r="I70" s="69">
        <v>56707</v>
      </c>
      <c r="J70" s="5">
        <v>5875</v>
      </c>
    </row>
    <row r="71" spans="1:10" ht="21" customHeight="1">
      <c r="A71" s="13" t="s">
        <v>134</v>
      </c>
      <c r="B71" s="337" t="s">
        <v>217</v>
      </c>
      <c r="C71" s="338" t="s">
        <v>217</v>
      </c>
      <c r="D71" s="339" t="s">
        <v>217</v>
      </c>
      <c r="E71" s="69">
        <v>292</v>
      </c>
      <c r="F71" s="5">
        <v>256</v>
      </c>
      <c r="G71" s="69"/>
      <c r="H71" s="5"/>
      <c r="I71" s="69">
        <v>27634</v>
      </c>
      <c r="J71" s="5">
        <v>11815</v>
      </c>
    </row>
    <row r="72" spans="1:10" ht="21" customHeight="1">
      <c r="A72" s="13" t="s">
        <v>138</v>
      </c>
      <c r="B72" s="52">
        <v>39115</v>
      </c>
      <c r="C72" s="69">
        <v>38438</v>
      </c>
      <c r="D72" s="7">
        <v>16351</v>
      </c>
      <c r="E72" s="69">
        <v>2096</v>
      </c>
      <c r="F72" s="5">
        <v>1356</v>
      </c>
      <c r="G72" s="69"/>
      <c r="H72" s="5"/>
      <c r="I72" s="69">
        <v>89278</v>
      </c>
      <c r="J72" s="5">
        <v>40326</v>
      </c>
    </row>
    <row r="73" spans="1:10" ht="21" customHeight="1">
      <c r="A73" s="8" t="s">
        <v>156</v>
      </c>
      <c r="B73" s="50">
        <f t="shared" ref="B73:J73" si="4">SUM(B68:B72)</f>
        <v>386936</v>
      </c>
      <c r="C73" s="72">
        <f t="shared" si="4"/>
        <v>381084</v>
      </c>
      <c r="D73" s="17">
        <f t="shared" si="4"/>
        <v>87300</v>
      </c>
      <c r="E73" s="73">
        <f t="shared" si="4"/>
        <v>24699</v>
      </c>
      <c r="F73" s="18">
        <f t="shared" si="4"/>
        <v>8172</v>
      </c>
      <c r="G73" s="73">
        <v>41688</v>
      </c>
      <c r="H73" s="18">
        <v>2732</v>
      </c>
      <c r="I73" s="73">
        <f t="shared" si="4"/>
        <v>523327</v>
      </c>
      <c r="J73" s="18">
        <f t="shared" si="4"/>
        <v>177117</v>
      </c>
    </row>
    <row r="74" spans="1:10" ht="21" customHeight="1">
      <c r="A74" s="19" t="s">
        <v>4</v>
      </c>
      <c r="B74" s="57">
        <f>+B34+B40+B73+B48+B49+B52+B55+B58+B61+B67</f>
        <v>3912366</v>
      </c>
      <c r="C74" s="74">
        <f t="shared" ref="C74:J74" si="5">+C34+C40+C73+C48+C49+C52+C55+C58+C61+C67</f>
        <v>3845506</v>
      </c>
      <c r="D74" s="24">
        <f t="shared" si="5"/>
        <v>914207</v>
      </c>
      <c r="E74" s="74">
        <f t="shared" si="5"/>
        <v>144850</v>
      </c>
      <c r="F74" s="24">
        <f t="shared" si="5"/>
        <v>103632</v>
      </c>
      <c r="G74" s="74">
        <f t="shared" si="5"/>
        <v>361686</v>
      </c>
      <c r="H74" s="24">
        <f t="shared" si="5"/>
        <v>48252</v>
      </c>
      <c r="I74" s="74">
        <f t="shared" si="5"/>
        <v>4581152</v>
      </c>
      <c r="J74" s="24">
        <f t="shared" si="5"/>
        <v>1641658</v>
      </c>
    </row>
    <row r="75" spans="1:10" ht="21" customHeight="1">
      <c r="A75" s="21" t="s">
        <v>5</v>
      </c>
      <c r="B75" s="59">
        <v>92774</v>
      </c>
      <c r="C75" s="280">
        <v>88959</v>
      </c>
      <c r="D75" s="281">
        <v>25816</v>
      </c>
      <c r="E75" s="280">
        <v>2596</v>
      </c>
      <c r="F75" s="282">
        <v>1905</v>
      </c>
      <c r="G75" s="280">
        <v>7647</v>
      </c>
      <c r="H75" s="282">
        <v>1038</v>
      </c>
      <c r="I75" s="280">
        <v>90440</v>
      </c>
      <c r="J75" s="282">
        <v>19646</v>
      </c>
    </row>
    <row r="76" spans="1:10" ht="21" customHeight="1">
      <c r="A76" s="22" t="s">
        <v>6</v>
      </c>
      <c r="B76" s="65">
        <v>106252</v>
      </c>
      <c r="C76" s="69">
        <v>103802</v>
      </c>
      <c r="D76" s="10">
        <v>22900</v>
      </c>
      <c r="E76" s="69">
        <v>3564</v>
      </c>
      <c r="F76" s="10">
        <v>2930</v>
      </c>
      <c r="G76" s="69">
        <v>15524</v>
      </c>
      <c r="H76" s="10">
        <v>1812</v>
      </c>
      <c r="I76" s="69">
        <v>134560</v>
      </c>
      <c r="J76" s="7">
        <v>43209</v>
      </c>
    </row>
    <row r="77" spans="1:10" ht="21" customHeight="1">
      <c r="A77" s="22" t="s">
        <v>7</v>
      </c>
      <c r="B77" s="52">
        <v>113321</v>
      </c>
      <c r="C77" s="69">
        <v>110745</v>
      </c>
      <c r="D77" s="7">
        <v>37695</v>
      </c>
      <c r="E77" s="69">
        <v>4611</v>
      </c>
      <c r="F77" s="5">
        <v>3514</v>
      </c>
      <c r="G77" s="69">
        <v>18141</v>
      </c>
      <c r="H77" s="5">
        <v>2165</v>
      </c>
      <c r="I77" s="69">
        <v>100994</v>
      </c>
      <c r="J77" s="5">
        <v>42413</v>
      </c>
    </row>
    <row r="78" spans="1:10" ht="21" customHeight="1">
      <c r="A78" s="23" t="s">
        <v>8</v>
      </c>
      <c r="B78" s="283">
        <v>108059</v>
      </c>
      <c r="C78" s="75">
        <v>105626</v>
      </c>
      <c r="D78" s="11">
        <v>22791</v>
      </c>
      <c r="E78" s="75">
        <v>4360</v>
      </c>
      <c r="F78" s="9">
        <v>3548</v>
      </c>
      <c r="G78" s="75">
        <v>5529</v>
      </c>
      <c r="H78" s="9">
        <v>464</v>
      </c>
      <c r="I78" s="75">
        <v>68823</v>
      </c>
      <c r="J78" s="9">
        <v>24487</v>
      </c>
    </row>
    <row r="79" spans="1:10" ht="21" customHeight="1">
      <c r="A79" s="19" t="s">
        <v>9</v>
      </c>
      <c r="B79" s="57">
        <f>SUM(B75:B78)</f>
        <v>420406</v>
      </c>
      <c r="C79" s="74">
        <f t="shared" ref="C79:J79" si="6">SUM(C75:C78)</f>
        <v>409132</v>
      </c>
      <c r="D79" s="24">
        <f t="shared" si="6"/>
        <v>109202</v>
      </c>
      <c r="E79" s="74">
        <f t="shared" si="6"/>
        <v>15131</v>
      </c>
      <c r="F79" s="24">
        <f t="shared" si="6"/>
        <v>11897</v>
      </c>
      <c r="G79" s="74">
        <f t="shared" si="6"/>
        <v>46841</v>
      </c>
      <c r="H79" s="24">
        <f>SUM(H75:H78)</f>
        <v>5479</v>
      </c>
      <c r="I79" s="74">
        <f t="shared" si="6"/>
        <v>394817</v>
      </c>
      <c r="J79" s="24">
        <f t="shared" si="6"/>
        <v>129755</v>
      </c>
    </row>
    <row r="80" spans="1:10" ht="21" customHeight="1">
      <c r="A80" s="19" t="s">
        <v>10</v>
      </c>
      <c r="B80" s="57">
        <f t="shared" ref="B80:J80" si="7">B74+B79</f>
        <v>4332772</v>
      </c>
      <c r="C80" s="74">
        <f t="shared" si="7"/>
        <v>4254638</v>
      </c>
      <c r="D80" s="24">
        <f t="shared" si="7"/>
        <v>1023409</v>
      </c>
      <c r="E80" s="74">
        <f t="shared" si="7"/>
        <v>159981</v>
      </c>
      <c r="F80" s="24">
        <f>F74+F79</f>
        <v>115529</v>
      </c>
      <c r="G80" s="74">
        <f t="shared" si="7"/>
        <v>408527</v>
      </c>
      <c r="H80" s="24">
        <f t="shared" si="7"/>
        <v>53731</v>
      </c>
      <c r="I80" s="74">
        <f t="shared" si="7"/>
        <v>4975969</v>
      </c>
      <c r="J80" s="24">
        <f t="shared" si="7"/>
        <v>1771413</v>
      </c>
    </row>
    <row r="81" spans="1:10" ht="21" customHeight="1">
      <c r="A81" s="21" t="s">
        <v>11</v>
      </c>
      <c r="B81" s="59">
        <v>84018</v>
      </c>
      <c r="C81" s="74">
        <v>81388</v>
      </c>
      <c r="D81" s="24">
        <v>22619</v>
      </c>
      <c r="E81" s="74">
        <v>3384</v>
      </c>
      <c r="F81" s="24">
        <v>2991</v>
      </c>
      <c r="G81" s="74">
        <v>18423</v>
      </c>
      <c r="H81" s="24">
        <v>1140</v>
      </c>
      <c r="I81" s="74">
        <v>101129</v>
      </c>
      <c r="J81" s="25">
        <v>27485</v>
      </c>
    </row>
    <row r="82" spans="1:10" ht="21" customHeight="1">
      <c r="A82" s="19" t="s">
        <v>165</v>
      </c>
      <c r="B82" s="57">
        <f>B81+B80</f>
        <v>4416790</v>
      </c>
      <c r="C82" s="76">
        <f t="shared" ref="C82:J82" si="8">C81+C80</f>
        <v>4336026</v>
      </c>
      <c r="D82" s="25">
        <f t="shared" si="8"/>
        <v>1046028</v>
      </c>
      <c r="E82" s="76">
        <f t="shared" si="8"/>
        <v>163365</v>
      </c>
      <c r="F82" s="25">
        <f t="shared" si="8"/>
        <v>118520</v>
      </c>
      <c r="G82" s="76">
        <f t="shared" si="8"/>
        <v>426950</v>
      </c>
      <c r="H82" s="25">
        <f t="shared" si="8"/>
        <v>54871</v>
      </c>
      <c r="I82" s="76">
        <f t="shared" si="8"/>
        <v>5077098</v>
      </c>
      <c r="J82" s="25">
        <f t="shared" si="8"/>
        <v>1798898</v>
      </c>
    </row>
    <row r="83" spans="1:10" ht="21" customHeight="1">
      <c r="A83" s="19" t="s">
        <v>13</v>
      </c>
      <c r="B83" s="57">
        <f t="shared" ref="B83:J83" si="9">+B7+B82</f>
        <v>5341170</v>
      </c>
      <c r="C83" s="76">
        <f t="shared" si="9"/>
        <v>5244223</v>
      </c>
      <c r="D83" s="25">
        <f t="shared" si="9"/>
        <v>1079941</v>
      </c>
      <c r="E83" s="76">
        <f t="shared" si="9"/>
        <v>184762</v>
      </c>
      <c r="F83" s="25">
        <f t="shared" si="9"/>
        <v>129259</v>
      </c>
      <c r="G83" s="76">
        <f t="shared" si="9"/>
        <v>503438</v>
      </c>
      <c r="H83" s="25">
        <f t="shared" si="9"/>
        <v>58787</v>
      </c>
      <c r="I83" s="76">
        <f t="shared" si="9"/>
        <v>5263345</v>
      </c>
      <c r="J83" s="25">
        <f t="shared" si="9"/>
        <v>1824680</v>
      </c>
    </row>
    <row r="84" spans="1:10">
      <c r="A84" s="340" t="s">
        <v>216</v>
      </c>
    </row>
  </sheetData>
  <mergeCells count="23">
    <mergeCell ref="E4:E5"/>
    <mergeCell ref="D4:D5"/>
    <mergeCell ref="A1:J1"/>
    <mergeCell ref="C44:D44"/>
    <mergeCell ref="E44:F44"/>
    <mergeCell ref="G44:H44"/>
    <mergeCell ref="I44:J44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5:I46"/>
    <mergeCell ref="J45:J46"/>
    <mergeCell ref="G45:G46"/>
    <mergeCell ref="H45:H46"/>
    <mergeCell ref="C45:C46"/>
    <mergeCell ref="D45:D46"/>
    <mergeCell ref="E45:E46"/>
  </mergeCells>
  <phoneticPr fontId="2"/>
  <pageMargins left="0.6692913385826772" right="0.6692913385826772" top="0.55118110236220474" bottom="0.74803149606299213" header="0.31496062992125984" footer="0.31496062992125984"/>
  <pageSetup paperSize="9" scale="96" firstPageNumber="5" orientation="portrait" useFirstPageNumber="1" r:id="rId1"/>
  <headerFooter alignWithMargins="0">
    <oddFooter>&amp;C&amp;"ＭＳ Ｐ明朝,標準"- &amp;P -</oddFooter>
  </headerFooter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zoomScale="90" zoomScaleNormal="90" zoomScaleSheetLayoutView="100" workbookViewId="0">
      <pane ySplit="8" topLeftCell="A75" activePane="bottomLeft" state="frozen"/>
      <selection pane="bottomLeft" activeCell="W53" sqref="W53"/>
    </sheetView>
  </sheetViews>
  <sheetFormatPr defaultRowHeight="13.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>
      <c r="A1" s="347" t="s">
        <v>178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</row>
    <row r="2" spans="1:39" ht="14.1" customHeight="1">
      <c r="A2" s="37"/>
      <c r="B2" s="37"/>
      <c r="C2" s="38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8"/>
      <c r="P2" s="37"/>
      <c r="Q2" s="37"/>
      <c r="R2" s="37"/>
      <c r="S2" s="37"/>
      <c r="T2" s="37"/>
      <c r="U2" s="38"/>
      <c r="V2" s="37"/>
      <c r="W2" s="37"/>
      <c r="X2" s="37"/>
      <c r="Y2" s="37"/>
      <c r="Z2" s="37"/>
      <c r="AA2" s="38"/>
      <c r="AB2" s="37"/>
      <c r="AC2" s="37"/>
      <c r="AD2" s="37"/>
      <c r="AE2" s="37"/>
      <c r="AF2" s="37"/>
      <c r="AG2" s="37"/>
      <c r="AH2" s="37"/>
      <c r="AI2" s="37"/>
    </row>
    <row r="3" spans="1:39">
      <c r="A3" s="39"/>
      <c r="B3" s="348" t="s">
        <v>72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9"/>
      <c r="AG3" s="242"/>
      <c r="AH3" s="39"/>
      <c r="AI3" s="358" t="s">
        <v>74</v>
      </c>
      <c r="AJ3" s="359"/>
      <c r="AK3" s="360"/>
      <c r="AL3" s="358" t="s">
        <v>75</v>
      </c>
      <c r="AM3" s="360"/>
    </row>
    <row r="4" spans="1:39">
      <c r="A4" s="181"/>
      <c r="B4" s="348" t="s">
        <v>194</v>
      </c>
      <c r="C4" s="364"/>
      <c r="D4" s="364"/>
      <c r="E4" s="364"/>
      <c r="F4" s="364"/>
      <c r="G4" s="365"/>
      <c r="H4" s="348" t="s">
        <v>195</v>
      </c>
      <c r="I4" s="364"/>
      <c r="J4" s="364"/>
      <c r="K4" s="364"/>
      <c r="L4" s="364"/>
      <c r="M4" s="365"/>
      <c r="N4" s="358" t="s">
        <v>204</v>
      </c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181"/>
      <c r="AG4" s="247"/>
      <c r="AH4" s="181" t="s">
        <v>73</v>
      </c>
      <c r="AI4" s="361"/>
      <c r="AJ4" s="362"/>
      <c r="AK4" s="363"/>
      <c r="AL4" s="361"/>
      <c r="AM4" s="363"/>
    </row>
    <row r="5" spans="1:39">
      <c r="A5" s="181" t="s">
        <v>15</v>
      </c>
      <c r="B5" s="366" t="s">
        <v>76</v>
      </c>
      <c r="C5" s="367"/>
      <c r="D5" s="370" t="s">
        <v>77</v>
      </c>
      <c r="E5" s="367"/>
      <c r="F5" s="370" t="s">
        <v>78</v>
      </c>
      <c r="G5" s="372"/>
      <c r="H5" s="366" t="s">
        <v>76</v>
      </c>
      <c r="I5" s="367"/>
      <c r="J5" s="370" t="s">
        <v>77</v>
      </c>
      <c r="K5" s="367"/>
      <c r="L5" s="370" t="s">
        <v>78</v>
      </c>
      <c r="M5" s="372"/>
      <c r="N5" s="374" t="s">
        <v>196</v>
      </c>
      <c r="O5" s="375"/>
      <c r="P5" s="375"/>
      <c r="Q5" s="375"/>
      <c r="R5" s="375"/>
      <c r="S5" s="376"/>
      <c r="T5" s="374" t="s">
        <v>77</v>
      </c>
      <c r="U5" s="375"/>
      <c r="V5" s="375"/>
      <c r="W5" s="375"/>
      <c r="X5" s="375"/>
      <c r="Y5" s="376"/>
      <c r="Z5" s="374" t="s">
        <v>78</v>
      </c>
      <c r="AA5" s="375"/>
      <c r="AB5" s="375"/>
      <c r="AC5" s="375"/>
      <c r="AD5" s="375"/>
      <c r="AE5" s="375"/>
      <c r="AF5" s="63" t="s">
        <v>201</v>
      </c>
      <c r="AG5" s="246" t="s">
        <v>202</v>
      </c>
      <c r="AH5" s="41" t="s">
        <v>90</v>
      </c>
      <c r="AI5" s="341" t="s">
        <v>79</v>
      </c>
      <c r="AJ5" s="143" t="s">
        <v>80</v>
      </c>
      <c r="AK5" s="77" t="s">
        <v>81</v>
      </c>
      <c r="AL5" s="341" t="s">
        <v>82</v>
      </c>
      <c r="AM5" s="77" t="s">
        <v>83</v>
      </c>
    </row>
    <row r="6" spans="1:39">
      <c r="A6" s="181"/>
      <c r="B6" s="368"/>
      <c r="C6" s="369"/>
      <c r="D6" s="371"/>
      <c r="E6" s="369"/>
      <c r="F6" s="371"/>
      <c r="G6" s="373"/>
      <c r="H6" s="368"/>
      <c r="I6" s="369"/>
      <c r="J6" s="371"/>
      <c r="K6" s="369"/>
      <c r="L6" s="371"/>
      <c r="M6" s="373"/>
      <c r="N6" s="368" t="s">
        <v>197</v>
      </c>
      <c r="O6" s="369"/>
      <c r="P6" s="371" t="s">
        <v>198</v>
      </c>
      <c r="Q6" s="369"/>
      <c r="R6" s="371" t="s">
        <v>199</v>
      </c>
      <c r="S6" s="381"/>
      <c r="T6" s="368" t="s">
        <v>197</v>
      </c>
      <c r="U6" s="369"/>
      <c r="V6" s="371" t="s">
        <v>198</v>
      </c>
      <c r="W6" s="369"/>
      <c r="X6" s="371" t="s">
        <v>199</v>
      </c>
      <c r="Y6" s="381"/>
      <c r="Z6" s="368" t="s">
        <v>197</v>
      </c>
      <c r="AA6" s="369"/>
      <c r="AB6" s="371" t="s">
        <v>198</v>
      </c>
      <c r="AC6" s="369"/>
      <c r="AD6" s="371" t="s">
        <v>199</v>
      </c>
      <c r="AE6" s="381"/>
      <c r="AF6" s="63"/>
      <c r="AG6" s="244"/>
      <c r="AH6" s="41" t="s">
        <v>84</v>
      </c>
      <c r="AI6" s="342"/>
      <c r="AJ6" s="144" t="s">
        <v>85</v>
      </c>
      <c r="AK6" s="78" t="s">
        <v>86</v>
      </c>
      <c r="AL6" s="342"/>
      <c r="AM6" s="78" t="s">
        <v>87</v>
      </c>
    </row>
    <row r="7" spans="1:39">
      <c r="A7" s="181"/>
      <c r="B7" s="379" t="s">
        <v>185</v>
      </c>
      <c r="C7" s="380"/>
      <c r="D7" s="377" t="s">
        <v>185</v>
      </c>
      <c r="E7" s="380"/>
      <c r="F7" s="377" t="s">
        <v>185</v>
      </c>
      <c r="G7" s="378"/>
      <c r="H7" s="379" t="s">
        <v>185</v>
      </c>
      <c r="I7" s="380"/>
      <c r="J7" s="377" t="s">
        <v>185</v>
      </c>
      <c r="K7" s="380"/>
      <c r="L7" s="377" t="s">
        <v>185</v>
      </c>
      <c r="M7" s="378"/>
      <c r="N7" s="379" t="s">
        <v>185</v>
      </c>
      <c r="O7" s="380"/>
      <c r="P7" s="377" t="s">
        <v>185</v>
      </c>
      <c r="Q7" s="380"/>
      <c r="R7" s="377" t="s">
        <v>185</v>
      </c>
      <c r="S7" s="378"/>
      <c r="T7" s="379" t="s">
        <v>185</v>
      </c>
      <c r="U7" s="380"/>
      <c r="V7" s="377" t="s">
        <v>185</v>
      </c>
      <c r="W7" s="380"/>
      <c r="X7" s="377" t="s">
        <v>185</v>
      </c>
      <c r="Y7" s="378"/>
      <c r="Z7" s="379" t="s">
        <v>185</v>
      </c>
      <c r="AA7" s="380"/>
      <c r="AB7" s="377" t="s">
        <v>185</v>
      </c>
      <c r="AC7" s="380"/>
      <c r="AD7" s="377" t="s">
        <v>185</v>
      </c>
      <c r="AE7" s="382"/>
      <c r="AF7" s="248"/>
      <c r="AG7" s="245"/>
      <c r="AH7" s="41"/>
      <c r="AI7" s="89"/>
      <c r="AJ7" s="144"/>
      <c r="AK7" s="78"/>
      <c r="AL7" s="89"/>
      <c r="AM7" s="78"/>
    </row>
    <row r="8" spans="1:39">
      <c r="A8" s="23"/>
      <c r="B8" s="145" t="s">
        <v>88</v>
      </c>
      <c r="C8" s="146"/>
      <c r="D8" s="147" t="s">
        <v>88</v>
      </c>
      <c r="E8" s="148"/>
      <c r="F8" s="146" t="s">
        <v>88</v>
      </c>
      <c r="G8" s="146"/>
      <c r="H8" s="145" t="s">
        <v>88</v>
      </c>
      <c r="I8" s="146"/>
      <c r="J8" s="147" t="s">
        <v>88</v>
      </c>
      <c r="K8" s="148"/>
      <c r="L8" s="146" t="s">
        <v>88</v>
      </c>
      <c r="M8" s="146"/>
      <c r="N8" s="145" t="s">
        <v>88</v>
      </c>
      <c r="O8" s="146"/>
      <c r="P8" s="147" t="s">
        <v>88</v>
      </c>
      <c r="Q8" s="148"/>
      <c r="R8" s="146" t="s">
        <v>88</v>
      </c>
      <c r="S8" s="146"/>
      <c r="T8" s="145" t="s">
        <v>88</v>
      </c>
      <c r="U8" s="146"/>
      <c r="V8" s="147" t="s">
        <v>88</v>
      </c>
      <c r="W8" s="148"/>
      <c r="X8" s="146" t="s">
        <v>88</v>
      </c>
      <c r="Y8" s="146"/>
      <c r="Z8" s="145" t="s">
        <v>88</v>
      </c>
      <c r="AA8" s="146"/>
      <c r="AB8" s="147" t="s">
        <v>88</v>
      </c>
      <c r="AC8" s="148"/>
      <c r="AD8" s="356" t="s">
        <v>88</v>
      </c>
      <c r="AE8" s="357"/>
      <c r="AF8" s="44" t="s">
        <v>203</v>
      </c>
      <c r="AG8" s="146" t="s">
        <v>203</v>
      </c>
      <c r="AH8" s="44" t="s">
        <v>88</v>
      </c>
      <c r="AI8" s="79" t="s">
        <v>89</v>
      </c>
      <c r="AJ8" s="149" t="s">
        <v>50</v>
      </c>
      <c r="AK8" s="80" t="s">
        <v>50</v>
      </c>
      <c r="AL8" s="79" t="s">
        <v>184</v>
      </c>
      <c r="AM8" s="80" t="s">
        <v>50</v>
      </c>
    </row>
    <row r="9" spans="1:39" ht="21" customHeight="1">
      <c r="A9" s="26" t="s">
        <v>91</v>
      </c>
      <c r="B9" s="228">
        <f>H9+N9</f>
        <v>34</v>
      </c>
      <c r="C9" s="235">
        <f>I9+O9</f>
        <v>23</v>
      </c>
      <c r="D9" s="227">
        <f>J9+T9</f>
        <v>34</v>
      </c>
      <c r="E9" s="236">
        <f>K9+U9</f>
        <v>23</v>
      </c>
      <c r="F9" s="237">
        <f>L9+Z9</f>
        <v>0</v>
      </c>
      <c r="G9" s="238">
        <f>M9+AA9</f>
        <v>0</v>
      </c>
      <c r="H9" s="228">
        <f>J9+L9</f>
        <v>21</v>
      </c>
      <c r="I9" s="235">
        <f>K9+M9</f>
        <v>15</v>
      </c>
      <c r="J9" s="227">
        <v>21</v>
      </c>
      <c r="K9" s="236">
        <v>15</v>
      </c>
      <c r="L9" s="237">
        <v>0</v>
      </c>
      <c r="M9" s="238">
        <v>0</v>
      </c>
      <c r="N9" s="228">
        <f t="shared" ref="N9:S9" si="0">T9+Z9</f>
        <v>13</v>
      </c>
      <c r="O9" s="235">
        <f t="shared" si="0"/>
        <v>8</v>
      </c>
      <c r="P9" s="227">
        <f t="shared" si="0"/>
        <v>8</v>
      </c>
      <c r="Q9" s="236">
        <f t="shared" si="0"/>
        <v>8</v>
      </c>
      <c r="R9" s="237">
        <f t="shared" si="0"/>
        <v>5</v>
      </c>
      <c r="S9" s="238">
        <f t="shared" si="0"/>
        <v>0</v>
      </c>
      <c r="T9" s="228">
        <f>V9+X9</f>
        <v>13</v>
      </c>
      <c r="U9" s="235">
        <f>W9+Y9</f>
        <v>8</v>
      </c>
      <c r="V9" s="227">
        <v>8</v>
      </c>
      <c r="W9" s="236">
        <v>8</v>
      </c>
      <c r="X9" s="237">
        <v>5</v>
      </c>
      <c r="Y9" s="238">
        <v>0</v>
      </c>
      <c r="Z9" s="228">
        <f>AB9+AD9</f>
        <v>0</v>
      </c>
      <c r="AA9" s="235">
        <f>AC9+AE9</f>
        <v>0</v>
      </c>
      <c r="AB9" s="227">
        <v>0</v>
      </c>
      <c r="AC9" s="236">
        <v>0</v>
      </c>
      <c r="AD9" s="237">
        <v>0</v>
      </c>
      <c r="AE9" s="238">
        <v>0</v>
      </c>
      <c r="AF9" s="319">
        <v>0</v>
      </c>
      <c r="AG9" s="319">
        <v>0</v>
      </c>
      <c r="AH9" s="229">
        <f>集計表1!B7/B9</f>
        <v>31294.382352941175</v>
      </c>
      <c r="AI9" s="230">
        <f>集計表2!C7/集計表1!B7</f>
        <v>0.85356138904840095</v>
      </c>
      <c r="AJ9" s="231">
        <f>集計表2!F7/集計表1!B7</f>
        <v>1.0092959740002199E-2</v>
      </c>
      <c r="AK9" s="232">
        <f>集計表2!I7/集計表1!B7</f>
        <v>0.17504269230805378</v>
      </c>
      <c r="AL9" s="233">
        <f>集計表2!G7/集計表1!B7</f>
        <v>7.1886609981682489E-2</v>
      </c>
      <c r="AM9" s="234">
        <f>集計表2!I7/集計表2!G7</f>
        <v>2.434983265348813</v>
      </c>
    </row>
    <row r="10" spans="1:39" ht="21" customHeight="1">
      <c r="A10" s="22" t="s">
        <v>16</v>
      </c>
      <c r="B10" s="10">
        <f t="shared" ref="B10:B35" si="1">H10+N10</f>
        <v>28</v>
      </c>
      <c r="C10" s="115">
        <f t="shared" ref="C10:C35" si="2">I10+O10</f>
        <v>22</v>
      </c>
      <c r="D10" s="116">
        <f t="shared" ref="D10:D35" si="3">J10+T10</f>
        <v>28</v>
      </c>
      <c r="E10" s="117">
        <f t="shared" ref="E10:E35" si="4">K10+U10</f>
        <v>22</v>
      </c>
      <c r="F10" s="116">
        <f t="shared" ref="F10:F35" si="5">L10+Z10</f>
        <v>0</v>
      </c>
      <c r="G10" s="118">
        <f t="shared" ref="G10:G35" si="6">M10+AA10</f>
        <v>0</v>
      </c>
      <c r="H10" s="10">
        <f t="shared" ref="H10:H35" si="7">J10+L10</f>
        <v>19</v>
      </c>
      <c r="I10" s="115">
        <f t="shared" ref="I10:I35" si="8">K10+M10</f>
        <v>15</v>
      </c>
      <c r="J10" s="116">
        <v>19</v>
      </c>
      <c r="K10" s="117">
        <v>15</v>
      </c>
      <c r="L10" s="116">
        <v>0</v>
      </c>
      <c r="M10" s="118">
        <v>0</v>
      </c>
      <c r="N10" s="10">
        <f t="shared" ref="N10:N35" si="9">T10+Z10</f>
        <v>9</v>
      </c>
      <c r="O10" s="115">
        <f t="shared" ref="O10:O35" si="10">U10+AA10</f>
        <v>7</v>
      </c>
      <c r="P10" s="116">
        <f t="shared" ref="P10:P35" si="11">V10+AB10</f>
        <v>9</v>
      </c>
      <c r="Q10" s="117">
        <f t="shared" ref="Q10:Q35" si="12">W10+AC10</f>
        <v>7</v>
      </c>
      <c r="R10" s="116">
        <f t="shared" ref="R10:R35" si="13">X10+AD10</f>
        <v>0</v>
      </c>
      <c r="S10" s="118">
        <f t="shared" ref="S10:S35" si="14">Y10+AE10</f>
        <v>0</v>
      </c>
      <c r="T10" s="10">
        <f t="shared" ref="T10:T35" si="15">V10+X10</f>
        <v>9</v>
      </c>
      <c r="U10" s="115">
        <f t="shared" ref="U10:U35" si="16">W10+Y10</f>
        <v>7</v>
      </c>
      <c r="V10" s="116">
        <v>9</v>
      </c>
      <c r="W10" s="117">
        <v>7</v>
      </c>
      <c r="X10" s="116">
        <v>0</v>
      </c>
      <c r="Y10" s="118">
        <v>0</v>
      </c>
      <c r="Z10" s="10">
        <f t="shared" ref="Z10:Z35" si="17">AB10+AD10</f>
        <v>0</v>
      </c>
      <c r="AA10" s="115">
        <f t="shared" ref="AA10:AA35" si="18">AC10+AE10</f>
        <v>0</v>
      </c>
      <c r="AB10" s="116">
        <v>0</v>
      </c>
      <c r="AC10" s="117">
        <v>0</v>
      </c>
      <c r="AD10" s="116">
        <v>0</v>
      </c>
      <c r="AE10" s="118">
        <v>0</v>
      </c>
      <c r="AF10" s="251">
        <v>0</v>
      </c>
      <c r="AG10" s="251">
        <v>38</v>
      </c>
      <c r="AH10" s="109"/>
      <c r="AI10" s="119"/>
      <c r="AJ10" s="120"/>
      <c r="AK10" s="121"/>
      <c r="AL10" s="134"/>
      <c r="AM10" s="135"/>
    </row>
    <row r="11" spans="1:39" ht="21" customHeight="1">
      <c r="A11" s="22" t="s">
        <v>92</v>
      </c>
      <c r="B11" s="10">
        <f t="shared" si="1"/>
        <v>0</v>
      </c>
      <c r="C11" s="115">
        <f t="shared" si="2"/>
        <v>0</v>
      </c>
      <c r="D11" s="116">
        <f t="shared" si="3"/>
        <v>0</v>
      </c>
      <c r="E11" s="117">
        <f t="shared" si="4"/>
        <v>0</v>
      </c>
      <c r="F11" s="116">
        <f t="shared" si="5"/>
        <v>0</v>
      </c>
      <c r="G11" s="118">
        <f t="shared" si="6"/>
        <v>0</v>
      </c>
      <c r="H11" s="10">
        <f t="shared" si="7"/>
        <v>0</v>
      </c>
      <c r="I11" s="115">
        <f t="shared" si="8"/>
        <v>0</v>
      </c>
      <c r="J11" s="116">
        <v>0</v>
      </c>
      <c r="K11" s="117">
        <v>0</v>
      </c>
      <c r="L11" s="116">
        <v>0</v>
      </c>
      <c r="M11" s="118">
        <v>0</v>
      </c>
      <c r="N11" s="10">
        <f t="shared" si="9"/>
        <v>0</v>
      </c>
      <c r="O11" s="115">
        <f t="shared" si="10"/>
        <v>0</v>
      </c>
      <c r="P11" s="116">
        <f t="shared" si="11"/>
        <v>0</v>
      </c>
      <c r="Q11" s="117">
        <f t="shared" si="12"/>
        <v>0</v>
      </c>
      <c r="R11" s="116">
        <f t="shared" si="13"/>
        <v>0</v>
      </c>
      <c r="S11" s="118">
        <f t="shared" si="14"/>
        <v>0</v>
      </c>
      <c r="T11" s="10">
        <f t="shared" si="15"/>
        <v>0</v>
      </c>
      <c r="U11" s="115">
        <f t="shared" si="16"/>
        <v>0</v>
      </c>
      <c r="V11" s="116">
        <v>0</v>
      </c>
      <c r="W11" s="117">
        <v>0</v>
      </c>
      <c r="X11" s="116">
        <v>0</v>
      </c>
      <c r="Y11" s="118">
        <v>0</v>
      </c>
      <c r="Z11" s="10">
        <f t="shared" si="17"/>
        <v>0</v>
      </c>
      <c r="AA11" s="115">
        <f t="shared" si="18"/>
        <v>0</v>
      </c>
      <c r="AB11" s="116">
        <v>0</v>
      </c>
      <c r="AC11" s="117">
        <v>0</v>
      </c>
      <c r="AD11" s="116">
        <v>0</v>
      </c>
      <c r="AE11" s="118">
        <v>0</v>
      </c>
      <c r="AF11" s="251">
        <v>0</v>
      </c>
      <c r="AG11" s="251">
        <v>3</v>
      </c>
      <c r="AH11" s="7"/>
      <c r="AI11" s="119"/>
      <c r="AJ11" s="120"/>
      <c r="AK11" s="121"/>
      <c r="AL11" s="122"/>
      <c r="AM11" s="123"/>
    </row>
    <row r="12" spans="1:39" ht="21" customHeight="1">
      <c r="A12" s="22" t="s">
        <v>93</v>
      </c>
      <c r="B12" s="10">
        <f t="shared" si="1"/>
        <v>3</v>
      </c>
      <c r="C12" s="115">
        <f t="shared" si="2"/>
        <v>3</v>
      </c>
      <c r="D12" s="116">
        <f t="shared" si="3"/>
        <v>3</v>
      </c>
      <c r="E12" s="117">
        <f t="shared" si="4"/>
        <v>3</v>
      </c>
      <c r="F12" s="116">
        <f t="shared" si="5"/>
        <v>0</v>
      </c>
      <c r="G12" s="118">
        <f t="shared" si="6"/>
        <v>0</v>
      </c>
      <c r="H12" s="10">
        <f t="shared" si="7"/>
        <v>0</v>
      </c>
      <c r="I12" s="115">
        <f t="shared" si="8"/>
        <v>0</v>
      </c>
      <c r="J12" s="116">
        <v>0</v>
      </c>
      <c r="K12" s="117">
        <v>0</v>
      </c>
      <c r="L12" s="116">
        <v>0</v>
      </c>
      <c r="M12" s="118">
        <v>0</v>
      </c>
      <c r="N12" s="10">
        <f t="shared" si="9"/>
        <v>3</v>
      </c>
      <c r="O12" s="115">
        <f t="shared" si="10"/>
        <v>3</v>
      </c>
      <c r="P12" s="116">
        <f t="shared" si="11"/>
        <v>2</v>
      </c>
      <c r="Q12" s="117">
        <f t="shared" si="12"/>
        <v>2</v>
      </c>
      <c r="R12" s="116">
        <f t="shared" si="13"/>
        <v>1</v>
      </c>
      <c r="S12" s="118">
        <f t="shared" si="14"/>
        <v>1</v>
      </c>
      <c r="T12" s="10">
        <f t="shared" si="15"/>
        <v>3</v>
      </c>
      <c r="U12" s="115">
        <f t="shared" si="16"/>
        <v>3</v>
      </c>
      <c r="V12" s="116">
        <v>2</v>
      </c>
      <c r="W12" s="117">
        <v>2</v>
      </c>
      <c r="X12" s="116">
        <v>1</v>
      </c>
      <c r="Y12" s="118">
        <v>1</v>
      </c>
      <c r="Z12" s="10">
        <f t="shared" si="17"/>
        <v>0</v>
      </c>
      <c r="AA12" s="115">
        <f t="shared" si="18"/>
        <v>0</v>
      </c>
      <c r="AB12" s="116">
        <v>0</v>
      </c>
      <c r="AC12" s="117">
        <v>0</v>
      </c>
      <c r="AD12" s="116">
        <v>0</v>
      </c>
      <c r="AE12" s="118">
        <v>0</v>
      </c>
      <c r="AF12" s="251">
        <v>0</v>
      </c>
      <c r="AG12" s="251">
        <v>0</v>
      </c>
      <c r="AH12" s="7"/>
      <c r="AI12" s="119"/>
      <c r="AJ12" s="120"/>
      <c r="AK12" s="121"/>
      <c r="AL12" s="122"/>
      <c r="AM12" s="123"/>
    </row>
    <row r="13" spans="1:39" ht="21" customHeight="1">
      <c r="A13" s="22" t="s">
        <v>94</v>
      </c>
      <c r="B13" s="10">
        <f t="shared" si="1"/>
        <v>0</v>
      </c>
      <c r="C13" s="115">
        <f t="shared" si="2"/>
        <v>0</v>
      </c>
      <c r="D13" s="116">
        <f t="shared" si="3"/>
        <v>0</v>
      </c>
      <c r="E13" s="117">
        <f t="shared" si="4"/>
        <v>0</v>
      </c>
      <c r="F13" s="116">
        <f t="shared" si="5"/>
        <v>0</v>
      </c>
      <c r="G13" s="118">
        <f t="shared" si="6"/>
        <v>0</v>
      </c>
      <c r="H13" s="10">
        <f t="shared" si="7"/>
        <v>0</v>
      </c>
      <c r="I13" s="115">
        <f t="shared" si="8"/>
        <v>0</v>
      </c>
      <c r="J13" s="116">
        <v>0</v>
      </c>
      <c r="K13" s="117">
        <v>0</v>
      </c>
      <c r="L13" s="116">
        <v>0</v>
      </c>
      <c r="M13" s="118">
        <v>0</v>
      </c>
      <c r="N13" s="10">
        <f t="shared" si="9"/>
        <v>0</v>
      </c>
      <c r="O13" s="115">
        <f t="shared" si="10"/>
        <v>0</v>
      </c>
      <c r="P13" s="116">
        <f t="shared" si="11"/>
        <v>0</v>
      </c>
      <c r="Q13" s="117">
        <f t="shared" si="12"/>
        <v>0</v>
      </c>
      <c r="R13" s="116">
        <f t="shared" si="13"/>
        <v>0</v>
      </c>
      <c r="S13" s="118">
        <f t="shared" si="14"/>
        <v>0</v>
      </c>
      <c r="T13" s="10">
        <f t="shared" si="15"/>
        <v>0</v>
      </c>
      <c r="U13" s="115">
        <f t="shared" si="16"/>
        <v>0</v>
      </c>
      <c r="V13" s="116">
        <v>0</v>
      </c>
      <c r="W13" s="117">
        <v>0</v>
      </c>
      <c r="X13" s="116">
        <v>0</v>
      </c>
      <c r="Y13" s="118">
        <v>0</v>
      </c>
      <c r="Z13" s="10">
        <f t="shared" si="17"/>
        <v>0</v>
      </c>
      <c r="AA13" s="115">
        <f t="shared" si="18"/>
        <v>0</v>
      </c>
      <c r="AB13" s="116">
        <v>0</v>
      </c>
      <c r="AC13" s="117">
        <v>0</v>
      </c>
      <c r="AD13" s="116">
        <v>0</v>
      </c>
      <c r="AE13" s="118">
        <v>0</v>
      </c>
      <c r="AF13" s="251">
        <v>0</v>
      </c>
      <c r="AG13" s="251">
        <v>3</v>
      </c>
      <c r="AH13" s="7"/>
      <c r="AI13" s="119"/>
      <c r="AJ13" s="120"/>
      <c r="AK13" s="121"/>
      <c r="AL13" s="122"/>
      <c r="AM13" s="123"/>
    </row>
    <row r="14" spans="1:39" ht="21" customHeight="1">
      <c r="A14" s="22" t="s">
        <v>95</v>
      </c>
      <c r="B14" s="10">
        <f t="shared" si="1"/>
        <v>0</v>
      </c>
      <c r="C14" s="115">
        <f t="shared" si="2"/>
        <v>0</v>
      </c>
      <c r="D14" s="116">
        <f t="shared" si="3"/>
        <v>0</v>
      </c>
      <c r="E14" s="117">
        <f t="shared" si="4"/>
        <v>0</v>
      </c>
      <c r="F14" s="116">
        <f t="shared" si="5"/>
        <v>0</v>
      </c>
      <c r="G14" s="118">
        <f t="shared" si="6"/>
        <v>0</v>
      </c>
      <c r="H14" s="10">
        <f t="shared" si="7"/>
        <v>0</v>
      </c>
      <c r="I14" s="115">
        <f t="shared" si="8"/>
        <v>0</v>
      </c>
      <c r="J14" s="116">
        <v>0</v>
      </c>
      <c r="K14" s="117">
        <v>0</v>
      </c>
      <c r="L14" s="116">
        <v>0</v>
      </c>
      <c r="M14" s="118">
        <v>0</v>
      </c>
      <c r="N14" s="10">
        <f t="shared" si="9"/>
        <v>0</v>
      </c>
      <c r="O14" s="115">
        <f t="shared" si="10"/>
        <v>0</v>
      </c>
      <c r="P14" s="116">
        <f t="shared" si="11"/>
        <v>0</v>
      </c>
      <c r="Q14" s="117">
        <f t="shared" si="12"/>
        <v>0</v>
      </c>
      <c r="R14" s="116">
        <f t="shared" si="13"/>
        <v>0</v>
      </c>
      <c r="S14" s="118">
        <f t="shared" si="14"/>
        <v>0</v>
      </c>
      <c r="T14" s="10">
        <f t="shared" si="15"/>
        <v>0</v>
      </c>
      <c r="U14" s="115">
        <f t="shared" si="16"/>
        <v>0</v>
      </c>
      <c r="V14" s="116">
        <v>0</v>
      </c>
      <c r="W14" s="117">
        <v>0</v>
      </c>
      <c r="X14" s="116">
        <v>0</v>
      </c>
      <c r="Y14" s="118">
        <v>0</v>
      </c>
      <c r="Z14" s="10">
        <f t="shared" si="17"/>
        <v>0</v>
      </c>
      <c r="AA14" s="115">
        <f t="shared" si="18"/>
        <v>0</v>
      </c>
      <c r="AB14" s="116">
        <v>0</v>
      </c>
      <c r="AC14" s="117">
        <v>0</v>
      </c>
      <c r="AD14" s="116">
        <v>0</v>
      </c>
      <c r="AE14" s="118">
        <v>0</v>
      </c>
      <c r="AF14" s="251">
        <v>0</v>
      </c>
      <c r="AG14" s="251">
        <v>3</v>
      </c>
      <c r="AH14" s="7"/>
      <c r="AI14" s="119"/>
      <c r="AJ14" s="120"/>
      <c r="AK14" s="121"/>
      <c r="AL14" s="122"/>
      <c r="AM14" s="123"/>
    </row>
    <row r="15" spans="1:39" ht="21" customHeight="1">
      <c r="A15" s="22" t="s">
        <v>17</v>
      </c>
      <c r="B15" s="10">
        <f t="shared" si="1"/>
        <v>0</v>
      </c>
      <c r="C15" s="115">
        <f t="shared" si="2"/>
        <v>0</v>
      </c>
      <c r="D15" s="116">
        <f t="shared" si="3"/>
        <v>0</v>
      </c>
      <c r="E15" s="117">
        <f t="shared" si="4"/>
        <v>0</v>
      </c>
      <c r="F15" s="116">
        <f t="shared" si="5"/>
        <v>0</v>
      </c>
      <c r="G15" s="118">
        <f t="shared" si="6"/>
        <v>0</v>
      </c>
      <c r="H15" s="10">
        <f t="shared" si="7"/>
        <v>0</v>
      </c>
      <c r="I15" s="115">
        <f t="shared" si="8"/>
        <v>0</v>
      </c>
      <c r="J15" s="116">
        <v>0</v>
      </c>
      <c r="K15" s="117">
        <v>0</v>
      </c>
      <c r="L15" s="116">
        <v>0</v>
      </c>
      <c r="M15" s="118">
        <v>0</v>
      </c>
      <c r="N15" s="10">
        <f t="shared" si="9"/>
        <v>0</v>
      </c>
      <c r="O15" s="115">
        <f t="shared" si="10"/>
        <v>0</v>
      </c>
      <c r="P15" s="116">
        <f t="shared" si="11"/>
        <v>0</v>
      </c>
      <c r="Q15" s="117">
        <f t="shared" si="12"/>
        <v>0</v>
      </c>
      <c r="R15" s="116">
        <f t="shared" si="13"/>
        <v>0</v>
      </c>
      <c r="S15" s="118">
        <f t="shared" si="14"/>
        <v>0</v>
      </c>
      <c r="T15" s="10">
        <f t="shared" si="15"/>
        <v>0</v>
      </c>
      <c r="U15" s="115">
        <f t="shared" si="16"/>
        <v>0</v>
      </c>
      <c r="V15" s="116">
        <v>0</v>
      </c>
      <c r="W15" s="117">
        <v>0</v>
      </c>
      <c r="X15" s="116">
        <v>0</v>
      </c>
      <c r="Y15" s="118">
        <v>0</v>
      </c>
      <c r="Z15" s="10">
        <f t="shared" si="17"/>
        <v>0</v>
      </c>
      <c r="AA15" s="115">
        <f t="shared" si="18"/>
        <v>0</v>
      </c>
      <c r="AB15" s="116">
        <v>0</v>
      </c>
      <c r="AC15" s="117">
        <v>0</v>
      </c>
      <c r="AD15" s="116">
        <v>0</v>
      </c>
      <c r="AE15" s="118">
        <v>0</v>
      </c>
      <c r="AF15" s="251">
        <v>0</v>
      </c>
      <c r="AG15" s="251">
        <v>3</v>
      </c>
      <c r="AH15" s="7"/>
      <c r="AI15" s="119"/>
      <c r="AJ15" s="120"/>
      <c r="AK15" s="121"/>
      <c r="AL15" s="122"/>
      <c r="AM15" s="123"/>
    </row>
    <row r="16" spans="1:39" ht="21" customHeight="1">
      <c r="A16" s="22" t="s">
        <v>96</v>
      </c>
      <c r="B16" s="10">
        <f t="shared" si="1"/>
        <v>0</v>
      </c>
      <c r="C16" s="115">
        <f t="shared" si="2"/>
        <v>0</v>
      </c>
      <c r="D16" s="116">
        <f t="shared" si="3"/>
        <v>0</v>
      </c>
      <c r="E16" s="117">
        <f t="shared" si="4"/>
        <v>0</v>
      </c>
      <c r="F16" s="116">
        <f t="shared" si="5"/>
        <v>0</v>
      </c>
      <c r="G16" s="118">
        <f t="shared" si="6"/>
        <v>0</v>
      </c>
      <c r="H16" s="10">
        <f t="shared" si="7"/>
        <v>0</v>
      </c>
      <c r="I16" s="115">
        <f t="shared" si="8"/>
        <v>0</v>
      </c>
      <c r="J16" s="116">
        <v>0</v>
      </c>
      <c r="K16" s="117">
        <v>0</v>
      </c>
      <c r="L16" s="116">
        <v>0</v>
      </c>
      <c r="M16" s="118">
        <v>0</v>
      </c>
      <c r="N16" s="10">
        <f t="shared" si="9"/>
        <v>0</v>
      </c>
      <c r="O16" s="115">
        <f t="shared" si="10"/>
        <v>0</v>
      </c>
      <c r="P16" s="116">
        <f t="shared" si="11"/>
        <v>0</v>
      </c>
      <c r="Q16" s="117">
        <f t="shared" si="12"/>
        <v>0</v>
      </c>
      <c r="R16" s="116">
        <f t="shared" si="13"/>
        <v>0</v>
      </c>
      <c r="S16" s="118">
        <f t="shared" si="14"/>
        <v>0</v>
      </c>
      <c r="T16" s="10">
        <f t="shared" si="15"/>
        <v>0</v>
      </c>
      <c r="U16" s="115">
        <f t="shared" si="16"/>
        <v>0</v>
      </c>
      <c r="V16" s="116">
        <v>0</v>
      </c>
      <c r="W16" s="117">
        <v>0</v>
      </c>
      <c r="X16" s="116">
        <v>0</v>
      </c>
      <c r="Y16" s="118">
        <v>0</v>
      </c>
      <c r="Z16" s="10">
        <f t="shared" si="17"/>
        <v>0</v>
      </c>
      <c r="AA16" s="115">
        <f t="shared" si="18"/>
        <v>0</v>
      </c>
      <c r="AB16" s="116">
        <v>0</v>
      </c>
      <c r="AC16" s="117">
        <v>0</v>
      </c>
      <c r="AD16" s="116">
        <v>0</v>
      </c>
      <c r="AE16" s="118">
        <v>0</v>
      </c>
      <c r="AF16" s="251">
        <v>0</v>
      </c>
      <c r="AG16" s="251">
        <v>3</v>
      </c>
      <c r="AH16" s="7"/>
      <c r="AI16" s="119"/>
      <c r="AJ16" s="120"/>
      <c r="AK16" s="121"/>
      <c r="AL16" s="122"/>
      <c r="AM16" s="123"/>
    </row>
    <row r="17" spans="1:39" ht="21" customHeight="1">
      <c r="A17" s="22" t="s">
        <v>97</v>
      </c>
      <c r="B17" s="10">
        <f t="shared" si="1"/>
        <v>0</v>
      </c>
      <c r="C17" s="115">
        <f t="shared" si="2"/>
        <v>0</v>
      </c>
      <c r="D17" s="116">
        <f t="shared" si="3"/>
        <v>0</v>
      </c>
      <c r="E17" s="117">
        <f t="shared" si="4"/>
        <v>0</v>
      </c>
      <c r="F17" s="116">
        <f t="shared" si="5"/>
        <v>0</v>
      </c>
      <c r="G17" s="118">
        <f t="shared" si="6"/>
        <v>0</v>
      </c>
      <c r="H17" s="10">
        <f t="shared" si="7"/>
        <v>0</v>
      </c>
      <c r="I17" s="115">
        <f t="shared" si="8"/>
        <v>0</v>
      </c>
      <c r="J17" s="116">
        <v>0</v>
      </c>
      <c r="K17" s="117">
        <v>0</v>
      </c>
      <c r="L17" s="116">
        <v>0</v>
      </c>
      <c r="M17" s="118">
        <v>0</v>
      </c>
      <c r="N17" s="10">
        <f t="shared" si="9"/>
        <v>0</v>
      </c>
      <c r="O17" s="115">
        <f t="shared" si="10"/>
        <v>0</v>
      </c>
      <c r="P17" s="116">
        <f t="shared" si="11"/>
        <v>0</v>
      </c>
      <c r="Q17" s="117">
        <f t="shared" si="12"/>
        <v>0</v>
      </c>
      <c r="R17" s="116">
        <f t="shared" si="13"/>
        <v>0</v>
      </c>
      <c r="S17" s="118">
        <f t="shared" si="14"/>
        <v>0</v>
      </c>
      <c r="T17" s="10">
        <f t="shared" si="15"/>
        <v>0</v>
      </c>
      <c r="U17" s="115">
        <f t="shared" si="16"/>
        <v>0</v>
      </c>
      <c r="V17" s="116">
        <v>0</v>
      </c>
      <c r="W17" s="117">
        <v>0</v>
      </c>
      <c r="X17" s="116">
        <v>0</v>
      </c>
      <c r="Y17" s="118">
        <v>0</v>
      </c>
      <c r="Z17" s="10">
        <f t="shared" si="17"/>
        <v>0</v>
      </c>
      <c r="AA17" s="115">
        <f t="shared" si="18"/>
        <v>0</v>
      </c>
      <c r="AB17" s="116">
        <v>0</v>
      </c>
      <c r="AC17" s="117">
        <v>0</v>
      </c>
      <c r="AD17" s="116">
        <v>0</v>
      </c>
      <c r="AE17" s="118">
        <v>0</v>
      </c>
      <c r="AF17" s="251">
        <v>0</v>
      </c>
      <c r="AG17" s="251">
        <v>3</v>
      </c>
      <c r="AH17" s="7"/>
      <c r="AI17" s="119"/>
      <c r="AJ17" s="120"/>
      <c r="AK17" s="121"/>
      <c r="AL17" s="122"/>
      <c r="AM17" s="123"/>
    </row>
    <row r="18" spans="1:39" ht="21" customHeight="1">
      <c r="A18" s="22" t="s">
        <v>18</v>
      </c>
      <c r="B18" s="10">
        <f t="shared" si="1"/>
        <v>0</v>
      </c>
      <c r="C18" s="115">
        <f t="shared" si="2"/>
        <v>0</v>
      </c>
      <c r="D18" s="116">
        <f t="shared" si="3"/>
        <v>0</v>
      </c>
      <c r="E18" s="117">
        <f t="shared" si="4"/>
        <v>0</v>
      </c>
      <c r="F18" s="116">
        <f t="shared" si="5"/>
        <v>0</v>
      </c>
      <c r="G18" s="118">
        <f t="shared" si="6"/>
        <v>0</v>
      </c>
      <c r="H18" s="10">
        <f t="shared" si="7"/>
        <v>0</v>
      </c>
      <c r="I18" s="115">
        <f t="shared" si="8"/>
        <v>0</v>
      </c>
      <c r="J18" s="116">
        <v>0</v>
      </c>
      <c r="K18" s="117">
        <v>0</v>
      </c>
      <c r="L18" s="116">
        <v>0</v>
      </c>
      <c r="M18" s="118">
        <v>0</v>
      </c>
      <c r="N18" s="10">
        <f t="shared" si="9"/>
        <v>0</v>
      </c>
      <c r="O18" s="115">
        <f t="shared" si="10"/>
        <v>0</v>
      </c>
      <c r="P18" s="116">
        <f t="shared" si="11"/>
        <v>0</v>
      </c>
      <c r="Q18" s="117">
        <f t="shared" si="12"/>
        <v>0</v>
      </c>
      <c r="R18" s="116">
        <f t="shared" si="13"/>
        <v>0</v>
      </c>
      <c r="S18" s="118">
        <f t="shared" si="14"/>
        <v>0</v>
      </c>
      <c r="T18" s="10">
        <f t="shared" si="15"/>
        <v>0</v>
      </c>
      <c r="U18" s="115">
        <f t="shared" si="16"/>
        <v>0</v>
      </c>
      <c r="V18" s="116">
        <v>0</v>
      </c>
      <c r="W18" s="117">
        <v>0</v>
      </c>
      <c r="X18" s="116">
        <v>0</v>
      </c>
      <c r="Y18" s="118">
        <v>0</v>
      </c>
      <c r="Z18" s="10">
        <f t="shared" si="17"/>
        <v>0</v>
      </c>
      <c r="AA18" s="115">
        <f t="shared" si="18"/>
        <v>0</v>
      </c>
      <c r="AB18" s="116">
        <v>0</v>
      </c>
      <c r="AC18" s="117">
        <v>0</v>
      </c>
      <c r="AD18" s="116">
        <v>0</v>
      </c>
      <c r="AE18" s="118">
        <v>0</v>
      </c>
      <c r="AF18" s="251">
        <v>0</v>
      </c>
      <c r="AG18" s="251">
        <v>3</v>
      </c>
      <c r="AH18" s="7"/>
      <c r="AI18" s="119"/>
      <c r="AJ18" s="120"/>
      <c r="AK18" s="121"/>
      <c r="AL18" s="122"/>
      <c r="AM18" s="123"/>
    </row>
    <row r="19" spans="1:39" ht="21" customHeight="1">
      <c r="A19" s="22" t="s">
        <v>98</v>
      </c>
      <c r="B19" s="10">
        <f t="shared" si="1"/>
        <v>0</v>
      </c>
      <c r="C19" s="115">
        <f t="shared" si="2"/>
        <v>0</v>
      </c>
      <c r="D19" s="116">
        <f t="shared" si="3"/>
        <v>0</v>
      </c>
      <c r="E19" s="117">
        <f t="shared" si="4"/>
        <v>0</v>
      </c>
      <c r="F19" s="116">
        <f t="shared" si="5"/>
        <v>0</v>
      </c>
      <c r="G19" s="118">
        <f t="shared" si="6"/>
        <v>0</v>
      </c>
      <c r="H19" s="10">
        <f t="shared" si="7"/>
        <v>0</v>
      </c>
      <c r="I19" s="115">
        <f t="shared" si="8"/>
        <v>0</v>
      </c>
      <c r="J19" s="116">
        <v>0</v>
      </c>
      <c r="K19" s="117">
        <v>0</v>
      </c>
      <c r="L19" s="116">
        <v>0</v>
      </c>
      <c r="M19" s="118">
        <v>0</v>
      </c>
      <c r="N19" s="10">
        <f t="shared" si="9"/>
        <v>0</v>
      </c>
      <c r="O19" s="115">
        <f t="shared" si="10"/>
        <v>0</v>
      </c>
      <c r="P19" s="116">
        <f t="shared" si="11"/>
        <v>0</v>
      </c>
      <c r="Q19" s="117">
        <f t="shared" si="12"/>
        <v>0</v>
      </c>
      <c r="R19" s="116">
        <f t="shared" si="13"/>
        <v>0</v>
      </c>
      <c r="S19" s="118">
        <f t="shared" si="14"/>
        <v>0</v>
      </c>
      <c r="T19" s="10">
        <f t="shared" si="15"/>
        <v>0</v>
      </c>
      <c r="U19" s="115">
        <f t="shared" si="16"/>
        <v>0</v>
      </c>
      <c r="V19" s="116">
        <v>0</v>
      </c>
      <c r="W19" s="117">
        <v>0</v>
      </c>
      <c r="X19" s="116">
        <v>0</v>
      </c>
      <c r="Y19" s="118">
        <v>0</v>
      </c>
      <c r="Z19" s="10">
        <f t="shared" si="17"/>
        <v>0</v>
      </c>
      <c r="AA19" s="115">
        <f t="shared" si="18"/>
        <v>0</v>
      </c>
      <c r="AB19" s="116">
        <v>0</v>
      </c>
      <c r="AC19" s="117">
        <v>0</v>
      </c>
      <c r="AD19" s="116">
        <v>0</v>
      </c>
      <c r="AE19" s="118">
        <v>0</v>
      </c>
      <c r="AF19" s="251">
        <v>0</v>
      </c>
      <c r="AG19" s="251">
        <v>3</v>
      </c>
      <c r="AH19" s="7"/>
      <c r="AI19" s="119"/>
      <c r="AJ19" s="120"/>
      <c r="AK19" s="121"/>
      <c r="AL19" s="122"/>
      <c r="AM19" s="123"/>
    </row>
    <row r="20" spans="1:39" ht="21" customHeight="1">
      <c r="A20" s="22" t="s">
        <v>99</v>
      </c>
      <c r="B20" s="10">
        <f t="shared" si="1"/>
        <v>0</v>
      </c>
      <c r="C20" s="115">
        <f t="shared" si="2"/>
        <v>0</v>
      </c>
      <c r="D20" s="116">
        <f t="shared" si="3"/>
        <v>0</v>
      </c>
      <c r="E20" s="117">
        <f t="shared" si="4"/>
        <v>0</v>
      </c>
      <c r="F20" s="116">
        <f t="shared" si="5"/>
        <v>0</v>
      </c>
      <c r="G20" s="118">
        <f t="shared" si="6"/>
        <v>0</v>
      </c>
      <c r="H20" s="10">
        <f t="shared" si="7"/>
        <v>0</v>
      </c>
      <c r="I20" s="115">
        <f t="shared" si="8"/>
        <v>0</v>
      </c>
      <c r="J20" s="116">
        <v>0</v>
      </c>
      <c r="K20" s="117">
        <v>0</v>
      </c>
      <c r="L20" s="116">
        <v>0</v>
      </c>
      <c r="M20" s="118">
        <v>0</v>
      </c>
      <c r="N20" s="10">
        <f t="shared" si="9"/>
        <v>0</v>
      </c>
      <c r="O20" s="115">
        <f t="shared" si="10"/>
        <v>0</v>
      </c>
      <c r="P20" s="116">
        <f t="shared" si="11"/>
        <v>0</v>
      </c>
      <c r="Q20" s="117">
        <f t="shared" si="12"/>
        <v>0</v>
      </c>
      <c r="R20" s="116">
        <f t="shared" si="13"/>
        <v>0</v>
      </c>
      <c r="S20" s="118">
        <f t="shared" si="14"/>
        <v>0</v>
      </c>
      <c r="T20" s="10">
        <f t="shared" si="15"/>
        <v>0</v>
      </c>
      <c r="U20" s="115">
        <f t="shared" si="16"/>
        <v>0</v>
      </c>
      <c r="V20" s="116">
        <v>0</v>
      </c>
      <c r="W20" s="117">
        <v>0</v>
      </c>
      <c r="X20" s="116">
        <v>0</v>
      </c>
      <c r="Y20" s="118">
        <v>0</v>
      </c>
      <c r="Z20" s="10">
        <f t="shared" si="17"/>
        <v>0</v>
      </c>
      <c r="AA20" s="115">
        <f t="shared" si="18"/>
        <v>0</v>
      </c>
      <c r="AB20" s="116">
        <v>0</v>
      </c>
      <c r="AC20" s="117">
        <v>0</v>
      </c>
      <c r="AD20" s="116">
        <v>0</v>
      </c>
      <c r="AE20" s="118">
        <v>0</v>
      </c>
      <c r="AF20" s="251">
        <v>0</v>
      </c>
      <c r="AG20" s="251">
        <v>3</v>
      </c>
      <c r="AH20" s="7"/>
      <c r="AI20" s="119"/>
      <c r="AJ20" s="120"/>
      <c r="AK20" s="121"/>
      <c r="AL20" s="122"/>
      <c r="AM20" s="123"/>
    </row>
    <row r="21" spans="1:39" ht="21" customHeight="1">
      <c r="A21" s="22" t="s">
        <v>100</v>
      </c>
      <c r="B21" s="10">
        <f t="shared" si="1"/>
        <v>0</v>
      </c>
      <c r="C21" s="115">
        <f t="shared" si="2"/>
        <v>0</v>
      </c>
      <c r="D21" s="116">
        <f t="shared" si="3"/>
        <v>0</v>
      </c>
      <c r="E21" s="117">
        <f t="shared" si="4"/>
        <v>0</v>
      </c>
      <c r="F21" s="116">
        <f t="shared" si="5"/>
        <v>0</v>
      </c>
      <c r="G21" s="118">
        <f t="shared" si="6"/>
        <v>0</v>
      </c>
      <c r="H21" s="10">
        <f t="shared" si="7"/>
        <v>0</v>
      </c>
      <c r="I21" s="115">
        <f t="shared" si="8"/>
        <v>0</v>
      </c>
      <c r="J21" s="116">
        <v>0</v>
      </c>
      <c r="K21" s="117">
        <v>0</v>
      </c>
      <c r="L21" s="116">
        <v>0</v>
      </c>
      <c r="M21" s="118">
        <v>0</v>
      </c>
      <c r="N21" s="10">
        <f t="shared" si="9"/>
        <v>0</v>
      </c>
      <c r="O21" s="115">
        <f t="shared" si="10"/>
        <v>0</v>
      </c>
      <c r="P21" s="116">
        <f t="shared" si="11"/>
        <v>0</v>
      </c>
      <c r="Q21" s="117">
        <f t="shared" si="12"/>
        <v>0</v>
      </c>
      <c r="R21" s="116">
        <f t="shared" si="13"/>
        <v>0</v>
      </c>
      <c r="S21" s="118">
        <f t="shared" si="14"/>
        <v>0</v>
      </c>
      <c r="T21" s="10">
        <f t="shared" si="15"/>
        <v>0</v>
      </c>
      <c r="U21" s="115">
        <f t="shared" si="16"/>
        <v>0</v>
      </c>
      <c r="V21" s="116">
        <v>0</v>
      </c>
      <c r="W21" s="117">
        <v>0</v>
      </c>
      <c r="X21" s="116">
        <v>0</v>
      </c>
      <c r="Y21" s="118">
        <v>0</v>
      </c>
      <c r="Z21" s="10">
        <f t="shared" si="17"/>
        <v>0</v>
      </c>
      <c r="AA21" s="115">
        <f t="shared" si="18"/>
        <v>0</v>
      </c>
      <c r="AB21" s="116">
        <v>0</v>
      </c>
      <c r="AC21" s="117">
        <v>0</v>
      </c>
      <c r="AD21" s="116">
        <v>0</v>
      </c>
      <c r="AE21" s="118">
        <v>0</v>
      </c>
      <c r="AF21" s="251">
        <v>0</v>
      </c>
      <c r="AG21" s="251">
        <v>3</v>
      </c>
      <c r="AH21" s="7"/>
      <c r="AI21" s="119"/>
      <c r="AJ21" s="120"/>
      <c r="AK21" s="121"/>
      <c r="AL21" s="122"/>
      <c r="AM21" s="123"/>
    </row>
    <row r="22" spans="1:39" ht="21" customHeight="1">
      <c r="A22" s="22" t="s">
        <v>101</v>
      </c>
      <c r="B22" s="10">
        <f t="shared" si="1"/>
        <v>0</v>
      </c>
      <c r="C22" s="115">
        <f t="shared" si="2"/>
        <v>0</v>
      </c>
      <c r="D22" s="116">
        <f t="shared" si="3"/>
        <v>0</v>
      </c>
      <c r="E22" s="117">
        <f t="shared" si="4"/>
        <v>0</v>
      </c>
      <c r="F22" s="116">
        <f t="shared" si="5"/>
        <v>0</v>
      </c>
      <c r="G22" s="118">
        <f t="shared" si="6"/>
        <v>0</v>
      </c>
      <c r="H22" s="10">
        <f t="shared" si="7"/>
        <v>0</v>
      </c>
      <c r="I22" s="115">
        <f t="shared" si="8"/>
        <v>0</v>
      </c>
      <c r="J22" s="116">
        <v>0</v>
      </c>
      <c r="K22" s="117">
        <v>0</v>
      </c>
      <c r="L22" s="116">
        <v>0</v>
      </c>
      <c r="M22" s="118">
        <v>0</v>
      </c>
      <c r="N22" s="10">
        <f t="shared" si="9"/>
        <v>0</v>
      </c>
      <c r="O22" s="115">
        <f t="shared" si="10"/>
        <v>0</v>
      </c>
      <c r="P22" s="116">
        <f t="shared" si="11"/>
        <v>0</v>
      </c>
      <c r="Q22" s="117">
        <f t="shared" si="12"/>
        <v>0</v>
      </c>
      <c r="R22" s="116">
        <f t="shared" si="13"/>
        <v>0</v>
      </c>
      <c r="S22" s="118">
        <f t="shared" si="14"/>
        <v>0</v>
      </c>
      <c r="T22" s="10">
        <f t="shared" si="15"/>
        <v>0</v>
      </c>
      <c r="U22" s="115">
        <f t="shared" si="16"/>
        <v>0</v>
      </c>
      <c r="V22" s="116">
        <v>0</v>
      </c>
      <c r="W22" s="117">
        <v>0</v>
      </c>
      <c r="X22" s="116">
        <v>0</v>
      </c>
      <c r="Y22" s="118">
        <v>0</v>
      </c>
      <c r="Z22" s="10">
        <f t="shared" si="17"/>
        <v>0</v>
      </c>
      <c r="AA22" s="115">
        <f t="shared" si="18"/>
        <v>0</v>
      </c>
      <c r="AB22" s="116">
        <v>0</v>
      </c>
      <c r="AC22" s="117">
        <v>0</v>
      </c>
      <c r="AD22" s="116">
        <v>0</v>
      </c>
      <c r="AE22" s="118">
        <v>0</v>
      </c>
      <c r="AF22" s="251">
        <v>0</v>
      </c>
      <c r="AG22" s="251">
        <v>3</v>
      </c>
      <c r="AH22" s="7"/>
      <c r="AI22" s="119"/>
      <c r="AJ22" s="120"/>
      <c r="AK22" s="121"/>
      <c r="AL22" s="122"/>
      <c r="AM22" s="123"/>
    </row>
    <row r="23" spans="1:39" ht="21" customHeight="1">
      <c r="A23" s="22" t="s">
        <v>102</v>
      </c>
      <c r="B23" s="10">
        <f t="shared" si="1"/>
        <v>0</v>
      </c>
      <c r="C23" s="115">
        <f t="shared" si="2"/>
        <v>0</v>
      </c>
      <c r="D23" s="116">
        <f t="shared" si="3"/>
        <v>0</v>
      </c>
      <c r="E23" s="117">
        <f t="shared" si="4"/>
        <v>0</v>
      </c>
      <c r="F23" s="116">
        <f t="shared" si="5"/>
        <v>0</v>
      </c>
      <c r="G23" s="118">
        <f t="shared" si="6"/>
        <v>0</v>
      </c>
      <c r="H23" s="10">
        <f t="shared" si="7"/>
        <v>0</v>
      </c>
      <c r="I23" s="115">
        <f t="shared" si="8"/>
        <v>0</v>
      </c>
      <c r="J23" s="116">
        <v>0</v>
      </c>
      <c r="K23" s="117">
        <v>0</v>
      </c>
      <c r="L23" s="116">
        <v>0</v>
      </c>
      <c r="M23" s="118">
        <v>0</v>
      </c>
      <c r="N23" s="10">
        <f t="shared" si="9"/>
        <v>0</v>
      </c>
      <c r="O23" s="115">
        <f t="shared" si="10"/>
        <v>0</v>
      </c>
      <c r="P23" s="116">
        <f t="shared" si="11"/>
        <v>0</v>
      </c>
      <c r="Q23" s="117">
        <f t="shared" si="12"/>
        <v>0</v>
      </c>
      <c r="R23" s="116">
        <f t="shared" si="13"/>
        <v>0</v>
      </c>
      <c r="S23" s="118">
        <f t="shared" si="14"/>
        <v>0</v>
      </c>
      <c r="T23" s="10">
        <f t="shared" si="15"/>
        <v>0</v>
      </c>
      <c r="U23" s="115">
        <f t="shared" si="16"/>
        <v>0</v>
      </c>
      <c r="V23" s="116">
        <v>0</v>
      </c>
      <c r="W23" s="117">
        <v>0</v>
      </c>
      <c r="X23" s="116">
        <v>0</v>
      </c>
      <c r="Y23" s="118">
        <v>0</v>
      </c>
      <c r="Z23" s="10">
        <f t="shared" si="17"/>
        <v>0</v>
      </c>
      <c r="AA23" s="115">
        <f t="shared" si="18"/>
        <v>0</v>
      </c>
      <c r="AB23" s="116">
        <v>0</v>
      </c>
      <c r="AC23" s="117">
        <v>0</v>
      </c>
      <c r="AD23" s="116">
        <v>0</v>
      </c>
      <c r="AE23" s="118">
        <v>0</v>
      </c>
      <c r="AF23" s="251">
        <v>0</v>
      </c>
      <c r="AG23" s="251">
        <v>3</v>
      </c>
      <c r="AH23" s="7"/>
      <c r="AI23" s="119"/>
      <c r="AJ23" s="120"/>
      <c r="AK23" s="121"/>
      <c r="AL23" s="122"/>
      <c r="AM23" s="123"/>
    </row>
    <row r="24" spans="1:39" ht="21" customHeight="1">
      <c r="A24" s="22" t="s">
        <v>103</v>
      </c>
      <c r="B24" s="10">
        <f t="shared" si="1"/>
        <v>0</v>
      </c>
      <c r="C24" s="115">
        <f t="shared" si="2"/>
        <v>0</v>
      </c>
      <c r="D24" s="116">
        <f t="shared" si="3"/>
        <v>0</v>
      </c>
      <c r="E24" s="117">
        <f t="shared" si="4"/>
        <v>0</v>
      </c>
      <c r="F24" s="116">
        <f t="shared" si="5"/>
        <v>0</v>
      </c>
      <c r="G24" s="118">
        <f t="shared" si="6"/>
        <v>0</v>
      </c>
      <c r="H24" s="10">
        <f t="shared" si="7"/>
        <v>0</v>
      </c>
      <c r="I24" s="115">
        <f t="shared" si="8"/>
        <v>0</v>
      </c>
      <c r="J24" s="116">
        <v>0</v>
      </c>
      <c r="K24" s="117">
        <v>0</v>
      </c>
      <c r="L24" s="116">
        <v>0</v>
      </c>
      <c r="M24" s="118">
        <v>0</v>
      </c>
      <c r="N24" s="10">
        <f t="shared" si="9"/>
        <v>0</v>
      </c>
      <c r="O24" s="115">
        <f t="shared" si="10"/>
        <v>0</v>
      </c>
      <c r="P24" s="116">
        <f t="shared" si="11"/>
        <v>0</v>
      </c>
      <c r="Q24" s="117">
        <f t="shared" si="12"/>
        <v>0</v>
      </c>
      <c r="R24" s="116">
        <f t="shared" si="13"/>
        <v>0</v>
      </c>
      <c r="S24" s="118">
        <f t="shared" si="14"/>
        <v>0</v>
      </c>
      <c r="T24" s="10">
        <f t="shared" si="15"/>
        <v>0</v>
      </c>
      <c r="U24" s="115">
        <f t="shared" si="16"/>
        <v>0</v>
      </c>
      <c r="V24" s="116">
        <v>0</v>
      </c>
      <c r="W24" s="117">
        <v>0</v>
      </c>
      <c r="X24" s="116">
        <v>0</v>
      </c>
      <c r="Y24" s="118">
        <v>0</v>
      </c>
      <c r="Z24" s="10">
        <f t="shared" si="17"/>
        <v>0</v>
      </c>
      <c r="AA24" s="115">
        <f t="shared" si="18"/>
        <v>0</v>
      </c>
      <c r="AB24" s="116">
        <v>0</v>
      </c>
      <c r="AC24" s="117">
        <v>0</v>
      </c>
      <c r="AD24" s="116">
        <v>0</v>
      </c>
      <c r="AE24" s="118">
        <v>0</v>
      </c>
      <c r="AF24" s="251">
        <v>0</v>
      </c>
      <c r="AG24" s="251">
        <v>3</v>
      </c>
      <c r="AH24" s="7"/>
      <c r="AI24" s="119"/>
      <c r="AJ24" s="120"/>
      <c r="AK24" s="121"/>
      <c r="AL24" s="122"/>
      <c r="AM24" s="123"/>
    </row>
    <row r="25" spans="1:39" ht="21" customHeight="1">
      <c r="A25" s="22" t="s">
        <v>104</v>
      </c>
      <c r="B25" s="10">
        <f t="shared" si="1"/>
        <v>0</v>
      </c>
      <c r="C25" s="115">
        <f t="shared" si="2"/>
        <v>0</v>
      </c>
      <c r="D25" s="116">
        <f t="shared" si="3"/>
        <v>0</v>
      </c>
      <c r="E25" s="117">
        <f t="shared" si="4"/>
        <v>0</v>
      </c>
      <c r="F25" s="116">
        <f t="shared" si="5"/>
        <v>0</v>
      </c>
      <c r="G25" s="118">
        <f t="shared" si="6"/>
        <v>0</v>
      </c>
      <c r="H25" s="10">
        <f t="shared" si="7"/>
        <v>0</v>
      </c>
      <c r="I25" s="115">
        <f t="shared" si="8"/>
        <v>0</v>
      </c>
      <c r="J25" s="116">
        <v>0</v>
      </c>
      <c r="K25" s="117">
        <v>0</v>
      </c>
      <c r="L25" s="116">
        <v>0</v>
      </c>
      <c r="M25" s="118">
        <v>0</v>
      </c>
      <c r="N25" s="10">
        <f t="shared" si="9"/>
        <v>0</v>
      </c>
      <c r="O25" s="115">
        <f t="shared" si="10"/>
        <v>0</v>
      </c>
      <c r="P25" s="116">
        <f t="shared" si="11"/>
        <v>0</v>
      </c>
      <c r="Q25" s="117">
        <f t="shared" si="12"/>
        <v>0</v>
      </c>
      <c r="R25" s="116">
        <f t="shared" si="13"/>
        <v>0</v>
      </c>
      <c r="S25" s="118">
        <f t="shared" si="14"/>
        <v>0</v>
      </c>
      <c r="T25" s="10">
        <f t="shared" si="15"/>
        <v>0</v>
      </c>
      <c r="U25" s="115">
        <f t="shared" si="16"/>
        <v>0</v>
      </c>
      <c r="V25" s="116">
        <v>0</v>
      </c>
      <c r="W25" s="117">
        <v>0</v>
      </c>
      <c r="X25" s="116">
        <v>0</v>
      </c>
      <c r="Y25" s="118">
        <v>0</v>
      </c>
      <c r="Z25" s="10">
        <f t="shared" si="17"/>
        <v>0</v>
      </c>
      <c r="AA25" s="115">
        <f t="shared" si="18"/>
        <v>0</v>
      </c>
      <c r="AB25" s="116">
        <v>0</v>
      </c>
      <c r="AC25" s="117">
        <v>0</v>
      </c>
      <c r="AD25" s="116">
        <v>0</v>
      </c>
      <c r="AE25" s="118">
        <v>0</v>
      </c>
      <c r="AF25" s="251">
        <v>0</v>
      </c>
      <c r="AG25" s="251">
        <v>3</v>
      </c>
      <c r="AH25" s="7"/>
      <c r="AI25" s="119"/>
      <c r="AJ25" s="120"/>
      <c r="AK25" s="121"/>
      <c r="AL25" s="122"/>
      <c r="AM25" s="123"/>
    </row>
    <row r="26" spans="1:39" ht="21" customHeight="1">
      <c r="A26" s="6" t="s">
        <v>207</v>
      </c>
      <c r="B26" s="10">
        <f t="shared" si="1"/>
        <v>0</v>
      </c>
      <c r="C26" s="115">
        <f t="shared" si="2"/>
        <v>0</v>
      </c>
      <c r="D26" s="116">
        <f t="shared" si="3"/>
        <v>0</v>
      </c>
      <c r="E26" s="117">
        <f t="shared" si="4"/>
        <v>0</v>
      </c>
      <c r="F26" s="116">
        <f t="shared" si="5"/>
        <v>0</v>
      </c>
      <c r="G26" s="118">
        <f t="shared" si="6"/>
        <v>0</v>
      </c>
      <c r="H26" s="10">
        <f t="shared" si="7"/>
        <v>0</v>
      </c>
      <c r="I26" s="115">
        <f t="shared" si="8"/>
        <v>0</v>
      </c>
      <c r="J26" s="116">
        <v>0</v>
      </c>
      <c r="K26" s="117">
        <v>0</v>
      </c>
      <c r="L26" s="116">
        <v>0</v>
      </c>
      <c r="M26" s="118">
        <v>0</v>
      </c>
      <c r="N26" s="10">
        <f t="shared" si="9"/>
        <v>0</v>
      </c>
      <c r="O26" s="115">
        <f t="shared" si="10"/>
        <v>0</v>
      </c>
      <c r="P26" s="116">
        <f t="shared" si="11"/>
        <v>0</v>
      </c>
      <c r="Q26" s="117">
        <f t="shared" si="12"/>
        <v>0</v>
      </c>
      <c r="R26" s="116">
        <f t="shared" si="13"/>
        <v>0</v>
      </c>
      <c r="S26" s="118">
        <f t="shared" si="14"/>
        <v>0</v>
      </c>
      <c r="T26" s="10">
        <f t="shared" si="15"/>
        <v>0</v>
      </c>
      <c r="U26" s="115">
        <f t="shared" si="16"/>
        <v>0</v>
      </c>
      <c r="V26" s="116">
        <v>0</v>
      </c>
      <c r="W26" s="117">
        <v>0</v>
      </c>
      <c r="X26" s="116">
        <v>0</v>
      </c>
      <c r="Y26" s="118">
        <v>0</v>
      </c>
      <c r="Z26" s="10">
        <f t="shared" si="17"/>
        <v>0</v>
      </c>
      <c r="AA26" s="115">
        <f t="shared" si="18"/>
        <v>0</v>
      </c>
      <c r="AB26" s="116">
        <v>0</v>
      </c>
      <c r="AC26" s="117">
        <v>0</v>
      </c>
      <c r="AD26" s="116">
        <v>0</v>
      </c>
      <c r="AE26" s="118">
        <v>0</v>
      </c>
      <c r="AF26" s="251">
        <v>0</v>
      </c>
      <c r="AG26" s="251">
        <v>7</v>
      </c>
      <c r="AH26" s="7"/>
      <c r="AI26" s="119"/>
      <c r="AJ26" s="120"/>
      <c r="AK26" s="121"/>
      <c r="AL26" s="122"/>
      <c r="AM26" s="123"/>
    </row>
    <row r="27" spans="1:39" ht="21" customHeight="1">
      <c r="A27" s="6" t="s">
        <v>208</v>
      </c>
      <c r="B27" s="10">
        <f>H27+N27</f>
        <v>0</v>
      </c>
      <c r="C27" s="115">
        <f>I27+O27</f>
        <v>0</v>
      </c>
      <c r="D27" s="116">
        <f>J27+T27</f>
        <v>0</v>
      </c>
      <c r="E27" s="117">
        <f>K27+U27</f>
        <v>0</v>
      </c>
      <c r="F27" s="116">
        <f>L27+Z27</f>
        <v>0</v>
      </c>
      <c r="G27" s="118">
        <f>M27+AA27</f>
        <v>0</v>
      </c>
      <c r="H27" s="10">
        <f>J27+L27</f>
        <v>0</v>
      </c>
      <c r="I27" s="115">
        <f>K27+M27</f>
        <v>0</v>
      </c>
      <c r="J27" s="116">
        <v>0</v>
      </c>
      <c r="K27" s="117">
        <v>0</v>
      </c>
      <c r="L27" s="116">
        <v>0</v>
      </c>
      <c r="M27" s="118">
        <v>0</v>
      </c>
      <c r="N27" s="10">
        <f t="shared" ref="N27:S27" si="19">T27+Z27</f>
        <v>0</v>
      </c>
      <c r="O27" s="115">
        <f t="shared" si="19"/>
        <v>0</v>
      </c>
      <c r="P27" s="116">
        <f t="shared" si="19"/>
        <v>0</v>
      </c>
      <c r="Q27" s="117">
        <f t="shared" si="19"/>
        <v>0</v>
      </c>
      <c r="R27" s="116">
        <f t="shared" si="19"/>
        <v>0</v>
      </c>
      <c r="S27" s="118">
        <f t="shared" si="19"/>
        <v>0</v>
      </c>
      <c r="T27" s="10">
        <f>V27+X27</f>
        <v>0</v>
      </c>
      <c r="U27" s="115">
        <f>W27+Y27</f>
        <v>0</v>
      </c>
      <c r="V27" s="116">
        <v>0</v>
      </c>
      <c r="W27" s="117">
        <v>0</v>
      </c>
      <c r="X27" s="116">
        <v>0</v>
      </c>
      <c r="Y27" s="118">
        <v>0</v>
      </c>
      <c r="Z27" s="10">
        <f>AB27+AD27</f>
        <v>0</v>
      </c>
      <c r="AA27" s="115">
        <f>AC27+AE27</f>
        <v>0</v>
      </c>
      <c r="AB27" s="116">
        <v>0</v>
      </c>
      <c r="AC27" s="117">
        <v>0</v>
      </c>
      <c r="AD27" s="116">
        <v>0</v>
      </c>
      <c r="AE27" s="118">
        <v>0</v>
      </c>
      <c r="AF27" s="251">
        <v>0</v>
      </c>
      <c r="AG27" s="251">
        <v>6</v>
      </c>
      <c r="AH27" s="7"/>
      <c r="AI27" s="119"/>
      <c r="AJ27" s="120"/>
      <c r="AK27" s="121"/>
      <c r="AL27" s="122"/>
      <c r="AM27" s="123"/>
    </row>
    <row r="28" spans="1:39" ht="21" customHeight="1">
      <c r="A28" s="6" t="s">
        <v>140</v>
      </c>
      <c r="B28" s="10">
        <f t="shared" si="1"/>
        <v>4</v>
      </c>
      <c r="C28" s="115">
        <f t="shared" si="2"/>
        <v>4</v>
      </c>
      <c r="D28" s="116">
        <f t="shared" si="3"/>
        <v>4</v>
      </c>
      <c r="E28" s="117">
        <f t="shared" si="4"/>
        <v>4</v>
      </c>
      <c r="F28" s="116">
        <f t="shared" si="5"/>
        <v>0</v>
      </c>
      <c r="G28" s="118">
        <f t="shared" si="6"/>
        <v>0</v>
      </c>
      <c r="H28" s="10">
        <f t="shared" si="7"/>
        <v>1</v>
      </c>
      <c r="I28" s="115">
        <f t="shared" si="8"/>
        <v>1</v>
      </c>
      <c r="J28" s="116">
        <v>1</v>
      </c>
      <c r="K28" s="117">
        <v>1</v>
      </c>
      <c r="L28" s="116">
        <v>0</v>
      </c>
      <c r="M28" s="118">
        <v>0</v>
      </c>
      <c r="N28" s="10">
        <f t="shared" si="9"/>
        <v>3</v>
      </c>
      <c r="O28" s="115">
        <f t="shared" si="10"/>
        <v>3</v>
      </c>
      <c r="P28" s="116">
        <f t="shared" si="11"/>
        <v>3</v>
      </c>
      <c r="Q28" s="117">
        <f t="shared" si="12"/>
        <v>3</v>
      </c>
      <c r="R28" s="116">
        <f t="shared" si="13"/>
        <v>0</v>
      </c>
      <c r="S28" s="118">
        <f t="shared" si="14"/>
        <v>0</v>
      </c>
      <c r="T28" s="10">
        <f t="shared" si="15"/>
        <v>3</v>
      </c>
      <c r="U28" s="115">
        <f t="shared" si="16"/>
        <v>3</v>
      </c>
      <c r="V28" s="116">
        <v>3</v>
      </c>
      <c r="W28" s="117">
        <v>3</v>
      </c>
      <c r="X28" s="116">
        <v>0</v>
      </c>
      <c r="Y28" s="118">
        <v>0</v>
      </c>
      <c r="Z28" s="10">
        <f t="shared" si="17"/>
        <v>0</v>
      </c>
      <c r="AA28" s="115">
        <f t="shared" si="18"/>
        <v>0</v>
      </c>
      <c r="AB28" s="116">
        <v>0</v>
      </c>
      <c r="AC28" s="117">
        <v>0</v>
      </c>
      <c r="AD28" s="116">
        <v>0</v>
      </c>
      <c r="AE28" s="118">
        <v>0</v>
      </c>
      <c r="AF28" s="251">
        <v>0</v>
      </c>
      <c r="AG28" s="251">
        <v>0</v>
      </c>
      <c r="AH28" s="7"/>
      <c r="AI28" s="119"/>
      <c r="AJ28" s="120"/>
      <c r="AK28" s="121"/>
      <c r="AL28" s="122"/>
      <c r="AM28" s="123"/>
    </row>
    <row r="29" spans="1:39" ht="21" customHeight="1">
      <c r="A29" s="6" t="s">
        <v>141</v>
      </c>
      <c r="B29" s="10">
        <f t="shared" si="1"/>
        <v>4</v>
      </c>
      <c r="C29" s="115">
        <f t="shared" si="2"/>
        <v>4</v>
      </c>
      <c r="D29" s="116">
        <f t="shared" si="3"/>
        <v>4</v>
      </c>
      <c r="E29" s="117">
        <f t="shared" si="4"/>
        <v>4</v>
      </c>
      <c r="F29" s="116">
        <f t="shared" si="5"/>
        <v>0</v>
      </c>
      <c r="G29" s="118">
        <f t="shared" si="6"/>
        <v>0</v>
      </c>
      <c r="H29" s="10">
        <f t="shared" si="7"/>
        <v>2</v>
      </c>
      <c r="I29" s="115">
        <f t="shared" si="8"/>
        <v>2</v>
      </c>
      <c r="J29" s="116">
        <v>2</v>
      </c>
      <c r="K29" s="117">
        <v>2</v>
      </c>
      <c r="L29" s="116">
        <v>0</v>
      </c>
      <c r="M29" s="118">
        <v>0</v>
      </c>
      <c r="N29" s="10">
        <f t="shared" si="9"/>
        <v>2</v>
      </c>
      <c r="O29" s="115">
        <f t="shared" si="10"/>
        <v>2</v>
      </c>
      <c r="P29" s="116">
        <f t="shared" si="11"/>
        <v>2</v>
      </c>
      <c r="Q29" s="117">
        <f t="shared" si="12"/>
        <v>2</v>
      </c>
      <c r="R29" s="116">
        <f t="shared" si="13"/>
        <v>0</v>
      </c>
      <c r="S29" s="118">
        <f t="shared" si="14"/>
        <v>0</v>
      </c>
      <c r="T29" s="10">
        <f t="shared" si="15"/>
        <v>2</v>
      </c>
      <c r="U29" s="115">
        <f t="shared" si="16"/>
        <v>2</v>
      </c>
      <c r="V29" s="116">
        <v>2</v>
      </c>
      <c r="W29" s="117">
        <v>2</v>
      </c>
      <c r="X29" s="116">
        <v>0</v>
      </c>
      <c r="Y29" s="118">
        <v>0</v>
      </c>
      <c r="Z29" s="10">
        <f t="shared" si="17"/>
        <v>0</v>
      </c>
      <c r="AA29" s="115">
        <f t="shared" si="18"/>
        <v>0</v>
      </c>
      <c r="AB29" s="116">
        <v>0</v>
      </c>
      <c r="AC29" s="117">
        <v>0</v>
      </c>
      <c r="AD29" s="116">
        <v>0</v>
      </c>
      <c r="AE29" s="118">
        <v>0</v>
      </c>
      <c r="AF29" s="251">
        <v>0</v>
      </c>
      <c r="AG29" s="251">
        <v>0</v>
      </c>
      <c r="AH29" s="7"/>
      <c r="AI29" s="119"/>
      <c r="AJ29" s="120"/>
      <c r="AK29" s="121"/>
      <c r="AL29" s="122"/>
      <c r="AM29" s="123"/>
    </row>
    <row r="30" spans="1:39" ht="21" customHeight="1">
      <c r="A30" s="6" t="s">
        <v>142</v>
      </c>
      <c r="B30" s="10">
        <f t="shared" si="1"/>
        <v>5</v>
      </c>
      <c r="C30" s="115">
        <f t="shared" si="2"/>
        <v>5</v>
      </c>
      <c r="D30" s="116">
        <f t="shared" si="3"/>
        <v>5</v>
      </c>
      <c r="E30" s="117">
        <f t="shared" si="4"/>
        <v>5</v>
      </c>
      <c r="F30" s="116">
        <f t="shared" si="5"/>
        <v>0</v>
      </c>
      <c r="G30" s="118">
        <f t="shared" si="6"/>
        <v>0</v>
      </c>
      <c r="H30" s="10">
        <f t="shared" si="7"/>
        <v>1</v>
      </c>
      <c r="I30" s="115">
        <f t="shared" si="8"/>
        <v>1</v>
      </c>
      <c r="J30" s="116">
        <v>1</v>
      </c>
      <c r="K30" s="117">
        <v>1</v>
      </c>
      <c r="L30" s="116">
        <v>0</v>
      </c>
      <c r="M30" s="118">
        <v>0</v>
      </c>
      <c r="N30" s="10">
        <f t="shared" si="9"/>
        <v>4</v>
      </c>
      <c r="O30" s="115">
        <f t="shared" si="10"/>
        <v>4</v>
      </c>
      <c r="P30" s="116">
        <f t="shared" si="11"/>
        <v>3</v>
      </c>
      <c r="Q30" s="117">
        <f t="shared" si="12"/>
        <v>3</v>
      </c>
      <c r="R30" s="116">
        <f t="shared" si="13"/>
        <v>1</v>
      </c>
      <c r="S30" s="118">
        <f t="shared" si="14"/>
        <v>1</v>
      </c>
      <c r="T30" s="10">
        <f t="shared" si="15"/>
        <v>4</v>
      </c>
      <c r="U30" s="115">
        <f t="shared" si="16"/>
        <v>4</v>
      </c>
      <c r="V30" s="116">
        <v>3</v>
      </c>
      <c r="W30" s="117">
        <v>3</v>
      </c>
      <c r="X30" s="116">
        <v>1</v>
      </c>
      <c r="Y30" s="118">
        <v>1</v>
      </c>
      <c r="Z30" s="10">
        <f t="shared" si="17"/>
        <v>0</v>
      </c>
      <c r="AA30" s="115">
        <f t="shared" si="18"/>
        <v>0</v>
      </c>
      <c r="AB30" s="116">
        <v>0</v>
      </c>
      <c r="AC30" s="117">
        <v>0</v>
      </c>
      <c r="AD30" s="116">
        <v>0</v>
      </c>
      <c r="AE30" s="118">
        <v>0</v>
      </c>
      <c r="AF30" s="251">
        <v>0</v>
      </c>
      <c r="AG30" s="251">
        <v>0</v>
      </c>
      <c r="AH30" s="7"/>
      <c r="AI30" s="119"/>
      <c r="AJ30" s="120"/>
      <c r="AK30" s="121"/>
      <c r="AL30" s="122"/>
      <c r="AM30" s="123"/>
    </row>
    <row r="31" spans="1:39" ht="21" customHeight="1">
      <c r="A31" s="6" t="s">
        <v>150</v>
      </c>
      <c r="B31" s="10">
        <f t="shared" si="1"/>
        <v>0</v>
      </c>
      <c r="C31" s="115">
        <f t="shared" si="2"/>
        <v>0</v>
      </c>
      <c r="D31" s="116">
        <f t="shared" si="3"/>
        <v>0</v>
      </c>
      <c r="E31" s="117">
        <f t="shared" si="4"/>
        <v>0</v>
      </c>
      <c r="F31" s="116">
        <f t="shared" si="5"/>
        <v>0</v>
      </c>
      <c r="G31" s="118">
        <f t="shared" si="6"/>
        <v>0</v>
      </c>
      <c r="H31" s="10">
        <f t="shared" si="7"/>
        <v>0</v>
      </c>
      <c r="I31" s="115">
        <f t="shared" si="8"/>
        <v>0</v>
      </c>
      <c r="J31" s="116">
        <v>0</v>
      </c>
      <c r="K31" s="117">
        <v>0</v>
      </c>
      <c r="L31" s="116">
        <v>0</v>
      </c>
      <c r="M31" s="118">
        <v>0</v>
      </c>
      <c r="N31" s="10">
        <f t="shared" si="9"/>
        <v>0</v>
      </c>
      <c r="O31" s="115">
        <f t="shared" si="10"/>
        <v>0</v>
      </c>
      <c r="P31" s="116">
        <f t="shared" si="11"/>
        <v>0</v>
      </c>
      <c r="Q31" s="117">
        <f t="shared" si="12"/>
        <v>0</v>
      </c>
      <c r="R31" s="116">
        <f t="shared" si="13"/>
        <v>0</v>
      </c>
      <c r="S31" s="118">
        <f t="shared" si="14"/>
        <v>0</v>
      </c>
      <c r="T31" s="10">
        <f t="shared" si="15"/>
        <v>0</v>
      </c>
      <c r="U31" s="115">
        <f t="shared" si="16"/>
        <v>0</v>
      </c>
      <c r="V31" s="116">
        <v>0</v>
      </c>
      <c r="W31" s="117">
        <v>0</v>
      </c>
      <c r="X31" s="116">
        <v>0</v>
      </c>
      <c r="Y31" s="118">
        <v>0</v>
      </c>
      <c r="Z31" s="10">
        <f t="shared" si="17"/>
        <v>0</v>
      </c>
      <c r="AA31" s="115">
        <f t="shared" si="18"/>
        <v>0</v>
      </c>
      <c r="AB31" s="116">
        <v>0</v>
      </c>
      <c r="AC31" s="117">
        <v>0</v>
      </c>
      <c r="AD31" s="116">
        <v>0</v>
      </c>
      <c r="AE31" s="118">
        <v>0</v>
      </c>
      <c r="AF31" s="251">
        <v>0</v>
      </c>
      <c r="AG31" s="251">
        <v>3</v>
      </c>
      <c r="AH31" s="7"/>
      <c r="AI31" s="119"/>
      <c r="AJ31" s="120"/>
      <c r="AK31" s="121"/>
      <c r="AL31" s="122"/>
      <c r="AM31" s="123"/>
    </row>
    <row r="32" spans="1:39" ht="21" customHeight="1">
      <c r="A32" s="6" t="s">
        <v>153</v>
      </c>
      <c r="B32" s="10"/>
      <c r="C32" s="115"/>
      <c r="D32" s="116"/>
      <c r="E32" s="117"/>
      <c r="F32" s="116"/>
      <c r="G32" s="118"/>
      <c r="H32" s="10"/>
      <c r="I32" s="115"/>
      <c r="J32" s="116"/>
      <c r="K32" s="117"/>
      <c r="L32" s="116"/>
      <c r="M32" s="118"/>
      <c r="N32" s="10"/>
      <c r="O32" s="115"/>
      <c r="P32" s="116"/>
      <c r="Q32" s="117"/>
      <c r="R32" s="116"/>
      <c r="S32" s="118"/>
      <c r="T32" s="10"/>
      <c r="U32" s="115"/>
      <c r="V32" s="116"/>
      <c r="W32" s="117"/>
      <c r="X32" s="116"/>
      <c r="Y32" s="118"/>
      <c r="Z32" s="10"/>
      <c r="AA32" s="115"/>
      <c r="AB32" s="116"/>
      <c r="AC32" s="117"/>
      <c r="AD32" s="116"/>
      <c r="AE32" s="243"/>
      <c r="AF32" s="260"/>
      <c r="AG32" s="251"/>
      <c r="AH32" s="7"/>
      <c r="AI32" s="119"/>
      <c r="AJ32" s="120"/>
      <c r="AK32" s="121"/>
      <c r="AL32" s="122"/>
      <c r="AM32" s="123"/>
    </row>
    <row r="33" spans="1:39" ht="21" customHeight="1">
      <c r="A33" s="6" t="s">
        <v>143</v>
      </c>
      <c r="B33" s="10">
        <f t="shared" si="1"/>
        <v>5</v>
      </c>
      <c r="C33" s="115">
        <f t="shared" si="2"/>
        <v>4</v>
      </c>
      <c r="D33" s="116">
        <f t="shared" si="3"/>
        <v>5</v>
      </c>
      <c r="E33" s="117">
        <f t="shared" si="4"/>
        <v>4</v>
      </c>
      <c r="F33" s="116">
        <f t="shared" si="5"/>
        <v>0</v>
      </c>
      <c r="G33" s="118">
        <f t="shared" si="6"/>
        <v>0</v>
      </c>
      <c r="H33" s="10">
        <f t="shared" si="7"/>
        <v>1</v>
      </c>
      <c r="I33" s="115">
        <f t="shared" si="8"/>
        <v>0</v>
      </c>
      <c r="J33" s="116">
        <v>1</v>
      </c>
      <c r="K33" s="117">
        <v>0</v>
      </c>
      <c r="L33" s="116">
        <v>0</v>
      </c>
      <c r="M33" s="118">
        <v>0</v>
      </c>
      <c r="N33" s="10">
        <f t="shared" si="9"/>
        <v>4</v>
      </c>
      <c r="O33" s="115">
        <f t="shared" si="10"/>
        <v>4</v>
      </c>
      <c r="P33" s="116">
        <f t="shared" si="11"/>
        <v>3</v>
      </c>
      <c r="Q33" s="117">
        <f t="shared" si="12"/>
        <v>3</v>
      </c>
      <c r="R33" s="116">
        <f t="shared" si="13"/>
        <v>1</v>
      </c>
      <c r="S33" s="118">
        <f t="shared" si="14"/>
        <v>1</v>
      </c>
      <c r="T33" s="10">
        <f t="shared" si="15"/>
        <v>4</v>
      </c>
      <c r="U33" s="115">
        <f t="shared" si="16"/>
        <v>4</v>
      </c>
      <c r="V33" s="116">
        <v>3</v>
      </c>
      <c r="W33" s="117">
        <v>3</v>
      </c>
      <c r="X33" s="116">
        <v>1</v>
      </c>
      <c r="Y33" s="118">
        <v>1</v>
      </c>
      <c r="Z33" s="10">
        <f t="shared" si="17"/>
        <v>0</v>
      </c>
      <c r="AA33" s="115">
        <f t="shared" si="18"/>
        <v>0</v>
      </c>
      <c r="AB33" s="116">
        <v>0</v>
      </c>
      <c r="AC33" s="117">
        <v>0</v>
      </c>
      <c r="AD33" s="116">
        <v>0</v>
      </c>
      <c r="AE33" s="118">
        <v>0</v>
      </c>
      <c r="AF33" s="251">
        <v>0</v>
      </c>
      <c r="AG33" s="251">
        <v>0</v>
      </c>
      <c r="AH33" s="7"/>
      <c r="AI33" s="119"/>
      <c r="AJ33" s="120"/>
      <c r="AK33" s="121"/>
      <c r="AL33" s="122"/>
      <c r="AM33" s="123"/>
    </row>
    <row r="34" spans="1:39" ht="21" customHeight="1">
      <c r="A34" s="6" t="s">
        <v>144</v>
      </c>
      <c r="B34" s="10">
        <f t="shared" si="1"/>
        <v>2</v>
      </c>
      <c r="C34" s="115">
        <f t="shared" si="2"/>
        <v>2</v>
      </c>
      <c r="D34" s="116">
        <f t="shared" si="3"/>
        <v>2</v>
      </c>
      <c r="E34" s="117">
        <f t="shared" si="4"/>
        <v>2</v>
      </c>
      <c r="F34" s="116">
        <f t="shared" si="5"/>
        <v>0</v>
      </c>
      <c r="G34" s="118">
        <f t="shared" si="6"/>
        <v>0</v>
      </c>
      <c r="H34" s="10">
        <f t="shared" si="7"/>
        <v>0</v>
      </c>
      <c r="I34" s="115">
        <f t="shared" si="8"/>
        <v>0</v>
      </c>
      <c r="J34" s="116">
        <v>0</v>
      </c>
      <c r="K34" s="117">
        <v>0</v>
      </c>
      <c r="L34" s="116">
        <v>0</v>
      </c>
      <c r="M34" s="118">
        <v>0</v>
      </c>
      <c r="N34" s="10">
        <f t="shared" si="9"/>
        <v>2</v>
      </c>
      <c r="O34" s="115">
        <f t="shared" si="10"/>
        <v>2</v>
      </c>
      <c r="P34" s="116">
        <f t="shared" si="11"/>
        <v>1</v>
      </c>
      <c r="Q34" s="117">
        <f t="shared" si="12"/>
        <v>1</v>
      </c>
      <c r="R34" s="116">
        <f t="shared" si="13"/>
        <v>1</v>
      </c>
      <c r="S34" s="118">
        <f t="shared" si="14"/>
        <v>1</v>
      </c>
      <c r="T34" s="10">
        <f t="shared" si="15"/>
        <v>2</v>
      </c>
      <c r="U34" s="115">
        <f t="shared" si="16"/>
        <v>2</v>
      </c>
      <c r="V34" s="116">
        <v>1</v>
      </c>
      <c r="W34" s="117">
        <v>1</v>
      </c>
      <c r="X34" s="116">
        <v>1</v>
      </c>
      <c r="Y34" s="118">
        <v>1</v>
      </c>
      <c r="Z34" s="10">
        <f t="shared" si="17"/>
        <v>0</v>
      </c>
      <c r="AA34" s="115">
        <f t="shared" si="18"/>
        <v>0</v>
      </c>
      <c r="AB34" s="116">
        <v>0</v>
      </c>
      <c r="AC34" s="117">
        <v>0</v>
      </c>
      <c r="AD34" s="116">
        <v>0</v>
      </c>
      <c r="AE34" s="118">
        <v>0</v>
      </c>
      <c r="AF34" s="251">
        <v>0</v>
      </c>
      <c r="AG34" s="251">
        <v>0</v>
      </c>
      <c r="AH34" s="7"/>
      <c r="AI34" s="119"/>
      <c r="AJ34" s="120"/>
      <c r="AK34" s="121"/>
      <c r="AL34" s="122"/>
      <c r="AM34" s="123"/>
    </row>
    <row r="35" spans="1:39" ht="21" customHeight="1">
      <c r="A35" s="6" t="s">
        <v>145</v>
      </c>
      <c r="B35" s="10">
        <f t="shared" si="1"/>
        <v>2</v>
      </c>
      <c r="C35" s="115">
        <f t="shared" si="2"/>
        <v>2</v>
      </c>
      <c r="D35" s="116">
        <f t="shared" si="3"/>
        <v>2</v>
      </c>
      <c r="E35" s="117">
        <f t="shared" si="4"/>
        <v>2</v>
      </c>
      <c r="F35" s="116">
        <f t="shared" si="5"/>
        <v>0</v>
      </c>
      <c r="G35" s="118">
        <f t="shared" si="6"/>
        <v>0</v>
      </c>
      <c r="H35" s="10">
        <f t="shared" si="7"/>
        <v>0</v>
      </c>
      <c r="I35" s="115">
        <f t="shared" si="8"/>
        <v>0</v>
      </c>
      <c r="J35" s="116">
        <v>0</v>
      </c>
      <c r="K35" s="117">
        <v>0</v>
      </c>
      <c r="L35" s="116">
        <v>0</v>
      </c>
      <c r="M35" s="118">
        <v>0</v>
      </c>
      <c r="N35" s="10">
        <f t="shared" si="9"/>
        <v>2</v>
      </c>
      <c r="O35" s="115">
        <f t="shared" si="10"/>
        <v>2</v>
      </c>
      <c r="P35" s="116">
        <f t="shared" si="11"/>
        <v>1</v>
      </c>
      <c r="Q35" s="117">
        <f t="shared" si="12"/>
        <v>1</v>
      </c>
      <c r="R35" s="116">
        <f t="shared" si="13"/>
        <v>1</v>
      </c>
      <c r="S35" s="118">
        <f t="shared" si="14"/>
        <v>1</v>
      </c>
      <c r="T35" s="10">
        <f t="shared" si="15"/>
        <v>2</v>
      </c>
      <c r="U35" s="115">
        <f t="shared" si="16"/>
        <v>2</v>
      </c>
      <c r="V35" s="116">
        <v>1</v>
      </c>
      <c r="W35" s="117">
        <v>1</v>
      </c>
      <c r="X35" s="116">
        <v>1</v>
      </c>
      <c r="Y35" s="118">
        <v>1</v>
      </c>
      <c r="Z35" s="10">
        <f t="shared" si="17"/>
        <v>0</v>
      </c>
      <c r="AA35" s="115">
        <f t="shared" si="18"/>
        <v>0</v>
      </c>
      <c r="AB35" s="116">
        <v>0</v>
      </c>
      <c r="AC35" s="117">
        <v>0</v>
      </c>
      <c r="AD35" s="116">
        <v>0</v>
      </c>
      <c r="AE35" s="118">
        <v>0</v>
      </c>
      <c r="AF35" s="251">
        <v>0</v>
      </c>
      <c r="AG35" s="251">
        <v>0</v>
      </c>
      <c r="AH35" s="7"/>
      <c r="AI35" s="119"/>
      <c r="AJ35" s="120"/>
      <c r="AK35" s="121"/>
      <c r="AL35" s="122"/>
      <c r="AM35" s="123"/>
    </row>
    <row r="36" spans="1:39" ht="21" customHeight="1">
      <c r="A36" s="8" t="s">
        <v>154</v>
      </c>
      <c r="B36" s="73">
        <f>SUM(B10:B35)</f>
        <v>53</v>
      </c>
      <c r="C36" s="124">
        <f t="shared" ref="C36:AE36" si="20">SUM(C10:C35)</f>
        <v>46</v>
      </c>
      <c r="D36" s="125">
        <f t="shared" si="20"/>
        <v>53</v>
      </c>
      <c r="E36" s="126">
        <f t="shared" si="20"/>
        <v>46</v>
      </c>
      <c r="F36" s="125">
        <f t="shared" si="20"/>
        <v>0</v>
      </c>
      <c r="G36" s="127">
        <f t="shared" si="20"/>
        <v>0</v>
      </c>
      <c r="H36" s="73">
        <f t="shared" si="20"/>
        <v>24</v>
      </c>
      <c r="I36" s="124">
        <f t="shared" si="20"/>
        <v>19</v>
      </c>
      <c r="J36" s="125">
        <f t="shared" si="20"/>
        <v>24</v>
      </c>
      <c r="K36" s="126">
        <f t="shared" si="20"/>
        <v>19</v>
      </c>
      <c r="L36" s="125">
        <f t="shared" si="20"/>
        <v>0</v>
      </c>
      <c r="M36" s="127">
        <f t="shared" si="20"/>
        <v>0</v>
      </c>
      <c r="N36" s="73">
        <f t="shared" si="20"/>
        <v>29</v>
      </c>
      <c r="O36" s="124">
        <f t="shared" si="20"/>
        <v>27</v>
      </c>
      <c r="P36" s="125">
        <f t="shared" si="20"/>
        <v>24</v>
      </c>
      <c r="Q36" s="126">
        <f t="shared" si="20"/>
        <v>22</v>
      </c>
      <c r="R36" s="125">
        <f t="shared" si="20"/>
        <v>5</v>
      </c>
      <c r="S36" s="127">
        <f t="shared" si="20"/>
        <v>5</v>
      </c>
      <c r="T36" s="73">
        <f t="shared" si="20"/>
        <v>29</v>
      </c>
      <c r="U36" s="124">
        <f t="shared" si="20"/>
        <v>27</v>
      </c>
      <c r="V36" s="125">
        <f t="shared" si="20"/>
        <v>24</v>
      </c>
      <c r="W36" s="126">
        <f t="shared" si="20"/>
        <v>22</v>
      </c>
      <c r="X36" s="125">
        <f t="shared" si="20"/>
        <v>5</v>
      </c>
      <c r="Y36" s="127">
        <f t="shared" si="20"/>
        <v>5</v>
      </c>
      <c r="Z36" s="73">
        <f t="shared" si="20"/>
        <v>0</v>
      </c>
      <c r="AA36" s="124">
        <f t="shared" si="20"/>
        <v>0</v>
      </c>
      <c r="AB36" s="125">
        <f t="shared" si="20"/>
        <v>0</v>
      </c>
      <c r="AC36" s="126">
        <f t="shared" si="20"/>
        <v>0</v>
      </c>
      <c r="AD36" s="125">
        <f t="shared" si="20"/>
        <v>0</v>
      </c>
      <c r="AE36" s="127">
        <f t="shared" si="20"/>
        <v>0</v>
      </c>
      <c r="AF36" s="249">
        <f>SUM(AF10:AF35)</f>
        <v>0</v>
      </c>
      <c r="AG36" s="249">
        <f>SUM(AG10:AG35)</f>
        <v>96</v>
      </c>
      <c r="AH36" s="128">
        <f>集計表1!B34/B36</f>
        <v>7884.7735849056608</v>
      </c>
      <c r="AI36" s="129">
        <f>集計表2!C34/集計表1!B34</f>
        <v>2.4412876023288259</v>
      </c>
      <c r="AJ36" s="130">
        <f>集計表2!F34/集計表1!B34</f>
        <v>9.3153031996228694E-2</v>
      </c>
      <c r="AK36" s="131">
        <f>集計表2!I34/集計表1!B34</f>
        <v>4.2472833955103342</v>
      </c>
      <c r="AL36" s="132">
        <f>集計表2!G34/集計表1!B34</f>
        <v>0.24201889000294333</v>
      </c>
      <c r="AM36" s="133">
        <f>集計表2!I34/集計表2!G34</f>
        <v>17.549387964958768</v>
      </c>
    </row>
    <row r="37" spans="1:39" ht="21" customHeight="1">
      <c r="A37" s="6" t="s">
        <v>19</v>
      </c>
      <c r="B37" s="10">
        <f t="shared" ref="B37:C41" si="21">H37+N37</f>
        <v>13</v>
      </c>
      <c r="C37" s="115">
        <f t="shared" si="21"/>
        <v>5</v>
      </c>
      <c r="D37" s="116">
        <f t="shared" ref="D37:E41" si="22">J37+T37</f>
        <v>13</v>
      </c>
      <c r="E37" s="117">
        <f t="shared" si="22"/>
        <v>5</v>
      </c>
      <c r="F37" s="116">
        <f t="shared" ref="F37:G41" si="23">L37+Z37</f>
        <v>0</v>
      </c>
      <c r="G37" s="118">
        <f t="shared" si="23"/>
        <v>0</v>
      </c>
      <c r="H37" s="10">
        <f t="shared" ref="H37:I41" si="24">J37+L37</f>
        <v>7</v>
      </c>
      <c r="I37" s="115">
        <f t="shared" si="24"/>
        <v>3</v>
      </c>
      <c r="J37" s="116">
        <v>7</v>
      </c>
      <c r="K37" s="117">
        <v>3</v>
      </c>
      <c r="L37" s="116">
        <v>0</v>
      </c>
      <c r="M37" s="118">
        <v>0</v>
      </c>
      <c r="N37" s="10">
        <f t="shared" ref="N37:S41" si="25">T37+Z37</f>
        <v>6</v>
      </c>
      <c r="O37" s="115">
        <f t="shared" si="25"/>
        <v>2</v>
      </c>
      <c r="P37" s="116">
        <f t="shared" si="25"/>
        <v>2</v>
      </c>
      <c r="Q37" s="117">
        <f t="shared" si="25"/>
        <v>1</v>
      </c>
      <c r="R37" s="116">
        <f t="shared" si="25"/>
        <v>4</v>
      </c>
      <c r="S37" s="118">
        <f t="shared" si="25"/>
        <v>1</v>
      </c>
      <c r="T37" s="10">
        <f t="shared" ref="T37:U41" si="26">V37+X37</f>
        <v>6</v>
      </c>
      <c r="U37" s="115">
        <f t="shared" si="26"/>
        <v>2</v>
      </c>
      <c r="V37" s="116">
        <v>2</v>
      </c>
      <c r="W37" s="117">
        <v>1</v>
      </c>
      <c r="X37" s="116">
        <v>4</v>
      </c>
      <c r="Y37" s="118">
        <v>1</v>
      </c>
      <c r="Z37" s="10">
        <f t="shared" ref="Z37:AA41" si="27">AB37+AD37</f>
        <v>0</v>
      </c>
      <c r="AA37" s="115">
        <f t="shared" si="27"/>
        <v>0</v>
      </c>
      <c r="AB37" s="116">
        <v>0</v>
      </c>
      <c r="AC37" s="117">
        <v>0</v>
      </c>
      <c r="AD37" s="116">
        <v>0</v>
      </c>
      <c r="AE37" s="118">
        <v>0</v>
      </c>
      <c r="AF37" s="251">
        <v>0</v>
      </c>
      <c r="AG37" s="251">
        <v>33</v>
      </c>
      <c r="AH37" s="109"/>
      <c r="AI37" s="119"/>
      <c r="AJ37" s="120"/>
      <c r="AK37" s="121"/>
      <c r="AL37" s="134"/>
      <c r="AM37" s="135"/>
    </row>
    <row r="38" spans="1:39" ht="21" customHeight="1">
      <c r="A38" s="6" t="s">
        <v>35</v>
      </c>
      <c r="B38" s="10">
        <f t="shared" si="21"/>
        <v>2</v>
      </c>
      <c r="C38" s="115">
        <f t="shared" si="21"/>
        <v>1</v>
      </c>
      <c r="D38" s="116">
        <f t="shared" si="22"/>
        <v>1</v>
      </c>
      <c r="E38" s="117">
        <f t="shared" si="22"/>
        <v>1</v>
      </c>
      <c r="F38" s="116">
        <f t="shared" si="23"/>
        <v>1</v>
      </c>
      <c r="G38" s="118">
        <f t="shared" si="23"/>
        <v>0</v>
      </c>
      <c r="H38" s="10">
        <f t="shared" si="24"/>
        <v>2</v>
      </c>
      <c r="I38" s="115">
        <f t="shared" si="24"/>
        <v>1</v>
      </c>
      <c r="J38" s="116">
        <v>1</v>
      </c>
      <c r="K38" s="117">
        <v>1</v>
      </c>
      <c r="L38" s="116">
        <v>1</v>
      </c>
      <c r="M38" s="118">
        <v>0</v>
      </c>
      <c r="N38" s="10">
        <f t="shared" si="25"/>
        <v>0</v>
      </c>
      <c r="O38" s="115">
        <f t="shared" si="25"/>
        <v>0</v>
      </c>
      <c r="P38" s="116">
        <f t="shared" si="25"/>
        <v>0</v>
      </c>
      <c r="Q38" s="117">
        <f t="shared" si="25"/>
        <v>0</v>
      </c>
      <c r="R38" s="116">
        <f t="shared" si="25"/>
        <v>0</v>
      </c>
      <c r="S38" s="118">
        <f t="shared" si="25"/>
        <v>0</v>
      </c>
      <c r="T38" s="10">
        <f t="shared" si="26"/>
        <v>0</v>
      </c>
      <c r="U38" s="115">
        <f t="shared" si="26"/>
        <v>0</v>
      </c>
      <c r="V38" s="116">
        <v>0</v>
      </c>
      <c r="W38" s="117">
        <v>0</v>
      </c>
      <c r="X38" s="116">
        <v>0</v>
      </c>
      <c r="Y38" s="118">
        <v>0</v>
      </c>
      <c r="Z38" s="10">
        <f t="shared" si="27"/>
        <v>0</v>
      </c>
      <c r="AA38" s="115">
        <f t="shared" si="27"/>
        <v>0</v>
      </c>
      <c r="AB38" s="116">
        <v>0</v>
      </c>
      <c r="AC38" s="117">
        <v>0</v>
      </c>
      <c r="AD38" s="116">
        <v>0</v>
      </c>
      <c r="AE38" s="118">
        <v>0</v>
      </c>
      <c r="AF38" s="251">
        <v>0</v>
      </c>
      <c r="AG38" s="251">
        <v>5</v>
      </c>
      <c r="AH38" s="7"/>
      <c r="AI38" s="119"/>
      <c r="AJ38" s="120"/>
      <c r="AK38" s="121"/>
      <c r="AL38" s="122"/>
      <c r="AM38" s="123"/>
    </row>
    <row r="39" spans="1:39" ht="21" customHeight="1">
      <c r="A39" s="6" t="s">
        <v>129</v>
      </c>
      <c r="B39" s="10">
        <f t="shared" si="21"/>
        <v>2</v>
      </c>
      <c r="C39" s="115">
        <f t="shared" si="21"/>
        <v>1</v>
      </c>
      <c r="D39" s="116">
        <f t="shared" si="22"/>
        <v>1</v>
      </c>
      <c r="E39" s="117">
        <f t="shared" si="22"/>
        <v>1</v>
      </c>
      <c r="F39" s="116">
        <f t="shared" si="23"/>
        <v>1</v>
      </c>
      <c r="G39" s="118">
        <f t="shared" si="23"/>
        <v>0</v>
      </c>
      <c r="H39" s="10">
        <f t="shared" si="24"/>
        <v>2</v>
      </c>
      <c r="I39" s="115">
        <f t="shared" si="24"/>
        <v>1</v>
      </c>
      <c r="J39" s="116">
        <v>1</v>
      </c>
      <c r="K39" s="117">
        <v>1</v>
      </c>
      <c r="L39" s="116">
        <v>1</v>
      </c>
      <c r="M39" s="118">
        <v>0</v>
      </c>
      <c r="N39" s="10">
        <f t="shared" si="25"/>
        <v>0</v>
      </c>
      <c r="O39" s="115">
        <f t="shared" si="25"/>
        <v>0</v>
      </c>
      <c r="P39" s="116">
        <f t="shared" si="25"/>
        <v>0</v>
      </c>
      <c r="Q39" s="117">
        <f t="shared" si="25"/>
        <v>0</v>
      </c>
      <c r="R39" s="116">
        <f t="shared" si="25"/>
        <v>0</v>
      </c>
      <c r="S39" s="118">
        <f t="shared" si="25"/>
        <v>0</v>
      </c>
      <c r="T39" s="10">
        <f t="shared" si="26"/>
        <v>0</v>
      </c>
      <c r="U39" s="115">
        <f t="shared" si="26"/>
        <v>0</v>
      </c>
      <c r="V39" s="116">
        <v>0</v>
      </c>
      <c r="W39" s="117">
        <v>0</v>
      </c>
      <c r="X39" s="116">
        <v>0</v>
      </c>
      <c r="Y39" s="118">
        <v>0</v>
      </c>
      <c r="Z39" s="10">
        <f t="shared" si="27"/>
        <v>0</v>
      </c>
      <c r="AA39" s="115">
        <f t="shared" si="27"/>
        <v>0</v>
      </c>
      <c r="AB39" s="116">
        <v>0</v>
      </c>
      <c r="AC39" s="117">
        <v>0</v>
      </c>
      <c r="AD39" s="116">
        <v>0</v>
      </c>
      <c r="AE39" s="118">
        <v>0</v>
      </c>
      <c r="AF39" s="320">
        <v>0</v>
      </c>
      <c r="AG39" s="260">
        <v>5</v>
      </c>
      <c r="AH39" s="10"/>
      <c r="AI39" s="119"/>
      <c r="AJ39" s="120"/>
      <c r="AK39" s="121"/>
      <c r="AL39" s="122"/>
      <c r="AM39" s="123"/>
    </row>
    <row r="40" spans="1:39" ht="21" customHeight="1">
      <c r="A40" s="6" t="s">
        <v>130</v>
      </c>
      <c r="B40" s="10">
        <f t="shared" si="21"/>
        <v>2</v>
      </c>
      <c r="C40" s="115">
        <f t="shared" si="21"/>
        <v>1</v>
      </c>
      <c r="D40" s="116">
        <f t="shared" si="22"/>
        <v>1</v>
      </c>
      <c r="E40" s="117">
        <f t="shared" si="22"/>
        <v>1</v>
      </c>
      <c r="F40" s="116">
        <f t="shared" si="23"/>
        <v>1</v>
      </c>
      <c r="G40" s="118">
        <f t="shared" si="23"/>
        <v>0</v>
      </c>
      <c r="H40" s="10">
        <f t="shared" si="24"/>
        <v>2</v>
      </c>
      <c r="I40" s="115">
        <f t="shared" si="24"/>
        <v>1</v>
      </c>
      <c r="J40" s="116">
        <v>1</v>
      </c>
      <c r="K40" s="117">
        <v>1</v>
      </c>
      <c r="L40" s="116">
        <v>1</v>
      </c>
      <c r="M40" s="118">
        <v>0</v>
      </c>
      <c r="N40" s="10">
        <f t="shared" si="25"/>
        <v>0</v>
      </c>
      <c r="O40" s="115">
        <f t="shared" si="25"/>
        <v>0</v>
      </c>
      <c r="P40" s="116">
        <f t="shared" si="25"/>
        <v>0</v>
      </c>
      <c r="Q40" s="117">
        <f t="shared" si="25"/>
        <v>0</v>
      </c>
      <c r="R40" s="116">
        <f t="shared" si="25"/>
        <v>0</v>
      </c>
      <c r="S40" s="118">
        <f t="shared" si="25"/>
        <v>0</v>
      </c>
      <c r="T40" s="10">
        <f t="shared" si="26"/>
        <v>0</v>
      </c>
      <c r="U40" s="115">
        <f t="shared" si="26"/>
        <v>0</v>
      </c>
      <c r="V40" s="116">
        <v>0</v>
      </c>
      <c r="W40" s="117">
        <v>0</v>
      </c>
      <c r="X40" s="116">
        <v>0</v>
      </c>
      <c r="Y40" s="118">
        <v>0</v>
      </c>
      <c r="Z40" s="10">
        <f t="shared" si="27"/>
        <v>0</v>
      </c>
      <c r="AA40" s="115">
        <f t="shared" si="27"/>
        <v>0</v>
      </c>
      <c r="AB40" s="116">
        <v>0</v>
      </c>
      <c r="AC40" s="117">
        <v>0</v>
      </c>
      <c r="AD40" s="116">
        <v>0</v>
      </c>
      <c r="AE40" s="118">
        <v>0</v>
      </c>
      <c r="AF40" s="251">
        <v>0</v>
      </c>
      <c r="AG40" s="251">
        <v>5</v>
      </c>
      <c r="AH40" s="7"/>
      <c r="AI40" s="119"/>
      <c r="AJ40" s="120"/>
      <c r="AK40" s="121"/>
      <c r="AL40" s="122"/>
      <c r="AM40" s="123"/>
    </row>
    <row r="41" spans="1:39" ht="21" customHeight="1">
      <c r="A41" s="6" t="s">
        <v>131</v>
      </c>
      <c r="B41" s="10">
        <f t="shared" si="21"/>
        <v>2</v>
      </c>
      <c r="C41" s="115">
        <f t="shared" si="21"/>
        <v>1</v>
      </c>
      <c r="D41" s="116">
        <f t="shared" si="22"/>
        <v>1</v>
      </c>
      <c r="E41" s="117">
        <f t="shared" si="22"/>
        <v>1</v>
      </c>
      <c r="F41" s="116">
        <f t="shared" si="23"/>
        <v>1</v>
      </c>
      <c r="G41" s="118">
        <f t="shared" si="23"/>
        <v>0</v>
      </c>
      <c r="H41" s="10">
        <f t="shared" si="24"/>
        <v>2</v>
      </c>
      <c r="I41" s="115">
        <f t="shared" si="24"/>
        <v>1</v>
      </c>
      <c r="J41" s="116">
        <v>1</v>
      </c>
      <c r="K41" s="117">
        <v>1</v>
      </c>
      <c r="L41" s="116">
        <v>1</v>
      </c>
      <c r="M41" s="118">
        <v>0</v>
      </c>
      <c r="N41" s="10">
        <f t="shared" si="25"/>
        <v>0</v>
      </c>
      <c r="O41" s="115">
        <f t="shared" si="25"/>
        <v>0</v>
      </c>
      <c r="P41" s="116">
        <f t="shared" si="25"/>
        <v>0</v>
      </c>
      <c r="Q41" s="117">
        <f t="shared" si="25"/>
        <v>0</v>
      </c>
      <c r="R41" s="116">
        <f t="shared" si="25"/>
        <v>0</v>
      </c>
      <c r="S41" s="118">
        <f t="shared" si="25"/>
        <v>0</v>
      </c>
      <c r="T41" s="10">
        <f t="shared" si="26"/>
        <v>0</v>
      </c>
      <c r="U41" s="115">
        <f t="shared" si="26"/>
        <v>0</v>
      </c>
      <c r="V41" s="116">
        <v>0</v>
      </c>
      <c r="W41" s="117">
        <v>0</v>
      </c>
      <c r="X41" s="116">
        <v>0</v>
      </c>
      <c r="Y41" s="118">
        <v>0</v>
      </c>
      <c r="Z41" s="10">
        <f t="shared" si="27"/>
        <v>0</v>
      </c>
      <c r="AA41" s="115">
        <f t="shared" si="27"/>
        <v>0</v>
      </c>
      <c r="AB41" s="116">
        <v>0</v>
      </c>
      <c r="AC41" s="117">
        <v>0</v>
      </c>
      <c r="AD41" s="116">
        <v>0</v>
      </c>
      <c r="AE41" s="118">
        <v>0</v>
      </c>
      <c r="AF41" s="251">
        <v>0</v>
      </c>
      <c r="AG41" s="251">
        <v>5</v>
      </c>
      <c r="AH41" s="7"/>
      <c r="AI41" s="119"/>
      <c r="AJ41" s="120"/>
      <c r="AK41" s="121"/>
      <c r="AL41" s="122"/>
      <c r="AM41" s="123"/>
    </row>
    <row r="42" spans="1:39" ht="21" customHeight="1">
      <c r="A42" s="240" t="s">
        <v>155</v>
      </c>
      <c r="B42" s="84">
        <f>SUM(B37:B41)</f>
        <v>21</v>
      </c>
      <c r="C42" s="136">
        <f t="shared" ref="C42:AE42" si="28">SUM(C37:C41)</f>
        <v>9</v>
      </c>
      <c r="D42" s="107">
        <f t="shared" si="28"/>
        <v>17</v>
      </c>
      <c r="E42" s="136">
        <f t="shared" si="28"/>
        <v>9</v>
      </c>
      <c r="F42" s="107">
        <f t="shared" si="28"/>
        <v>4</v>
      </c>
      <c r="G42" s="137">
        <f t="shared" si="28"/>
        <v>0</v>
      </c>
      <c r="H42" s="84">
        <f t="shared" si="28"/>
        <v>15</v>
      </c>
      <c r="I42" s="136">
        <f t="shared" si="28"/>
        <v>7</v>
      </c>
      <c r="J42" s="107">
        <f t="shared" si="28"/>
        <v>11</v>
      </c>
      <c r="K42" s="136">
        <f t="shared" si="28"/>
        <v>7</v>
      </c>
      <c r="L42" s="107">
        <f t="shared" si="28"/>
        <v>4</v>
      </c>
      <c r="M42" s="137">
        <f t="shared" si="28"/>
        <v>0</v>
      </c>
      <c r="N42" s="84">
        <f t="shared" si="28"/>
        <v>6</v>
      </c>
      <c r="O42" s="136">
        <f t="shared" si="28"/>
        <v>2</v>
      </c>
      <c r="P42" s="107">
        <f t="shared" si="28"/>
        <v>2</v>
      </c>
      <c r="Q42" s="136">
        <f t="shared" si="28"/>
        <v>1</v>
      </c>
      <c r="R42" s="107">
        <f t="shared" si="28"/>
        <v>4</v>
      </c>
      <c r="S42" s="137">
        <f t="shared" si="28"/>
        <v>1</v>
      </c>
      <c r="T42" s="84">
        <f t="shared" si="28"/>
        <v>6</v>
      </c>
      <c r="U42" s="136">
        <f t="shared" si="28"/>
        <v>2</v>
      </c>
      <c r="V42" s="107">
        <f t="shared" si="28"/>
        <v>2</v>
      </c>
      <c r="W42" s="136">
        <f t="shared" si="28"/>
        <v>1</v>
      </c>
      <c r="X42" s="107">
        <f t="shared" si="28"/>
        <v>4</v>
      </c>
      <c r="Y42" s="137">
        <f t="shared" si="28"/>
        <v>1</v>
      </c>
      <c r="Z42" s="84">
        <f t="shared" si="28"/>
        <v>0</v>
      </c>
      <c r="AA42" s="136">
        <f t="shared" si="28"/>
        <v>0</v>
      </c>
      <c r="AB42" s="107">
        <f t="shared" si="28"/>
        <v>0</v>
      </c>
      <c r="AC42" s="136">
        <f t="shared" si="28"/>
        <v>0</v>
      </c>
      <c r="AD42" s="107">
        <f t="shared" si="28"/>
        <v>0</v>
      </c>
      <c r="AE42" s="137">
        <f t="shared" si="28"/>
        <v>0</v>
      </c>
      <c r="AF42" s="250">
        <f>SUM(AF37:AF41)</f>
        <v>0</v>
      </c>
      <c r="AG42" s="250">
        <f>SUM(AG37:AG41)</f>
        <v>53</v>
      </c>
      <c r="AH42" s="138">
        <f>集計表1!B40/B42</f>
        <v>8127.7619047619046</v>
      </c>
      <c r="AI42" s="139">
        <f>集計表2!C40/集計表1!B40</f>
        <v>3.4793857619095045</v>
      </c>
      <c r="AJ42" s="111">
        <f>集計表2!F40/集計表1!B40</f>
        <v>7.7348066298342538E-2</v>
      </c>
      <c r="AK42" s="139">
        <f>集計表2!I40/集計表1!B40</f>
        <v>4.4779151995219211</v>
      </c>
      <c r="AL42" s="140">
        <f>集計表2!G40/集計表1!B40</f>
        <v>0.52852949620055889</v>
      </c>
      <c r="AM42" s="141">
        <f>集計表2!I40/集計表2!G40</f>
        <v>8.472403587145692</v>
      </c>
    </row>
    <row r="43" spans="1:39" ht="46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9" ht="24" customHeight="1">
      <c r="A44" s="347" t="s">
        <v>200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</row>
    <row r="45" spans="1:39" ht="18" customHeight="1">
      <c r="A45" s="2"/>
      <c r="B45" s="2"/>
      <c r="C45" s="2"/>
      <c r="D45" s="2"/>
      <c r="E45" s="2"/>
      <c r="F45" s="2"/>
      <c r="G45" s="32"/>
      <c r="H45" s="2"/>
      <c r="I45" s="2"/>
      <c r="J45" s="2"/>
      <c r="K45" s="2"/>
      <c r="L45" s="2"/>
      <c r="M45" s="32"/>
      <c r="N45" s="2"/>
      <c r="O45" s="2"/>
      <c r="P45" s="2"/>
      <c r="Q45" s="2"/>
      <c r="R45" s="2"/>
      <c r="S45" s="32"/>
      <c r="T45" s="2"/>
      <c r="U45" s="2"/>
      <c r="V45" s="2"/>
      <c r="W45" s="2"/>
      <c r="X45" s="2"/>
      <c r="Y45" s="32"/>
      <c r="Z45" s="2"/>
      <c r="AA45" s="2"/>
      <c r="AB45" s="2"/>
      <c r="AC45" s="2"/>
      <c r="AD45" s="2"/>
      <c r="AE45" s="32"/>
      <c r="AF45" s="32"/>
      <c r="AG45" s="32"/>
      <c r="AH45" s="32"/>
      <c r="AI45" s="32"/>
    </row>
    <row r="46" spans="1:39">
      <c r="A46" s="39"/>
      <c r="B46" s="348" t="s">
        <v>72</v>
      </c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50"/>
      <c r="AF46" s="39"/>
      <c r="AG46" s="242"/>
      <c r="AH46" s="39"/>
      <c r="AI46" s="358" t="s">
        <v>74</v>
      </c>
      <c r="AJ46" s="359"/>
      <c r="AK46" s="360"/>
      <c r="AL46" s="358" t="s">
        <v>75</v>
      </c>
      <c r="AM46" s="360"/>
    </row>
    <row r="47" spans="1:39">
      <c r="A47" s="181"/>
      <c r="B47" s="348" t="s">
        <v>194</v>
      </c>
      <c r="C47" s="364"/>
      <c r="D47" s="364"/>
      <c r="E47" s="364"/>
      <c r="F47" s="364"/>
      <c r="G47" s="365"/>
      <c r="H47" s="348" t="s">
        <v>195</v>
      </c>
      <c r="I47" s="364"/>
      <c r="J47" s="364"/>
      <c r="K47" s="364"/>
      <c r="L47" s="364"/>
      <c r="M47" s="365"/>
      <c r="N47" s="358" t="s">
        <v>204</v>
      </c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60"/>
      <c r="AF47" s="181"/>
      <c r="AG47" s="247"/>
      <c r="AH47" s="181" t="s">
        <v>73</v>
      </c>
      <c r="AI47" s="361"/>
      <c r="AJ47" s="362"/>
      <c r="AK47" s="363"/>
      <c r="AL47" s="361"/>
      <c r="AM47" s="363"/>
    </row>
    <row r="48" spans="1:39">
      <c r="A48" s="181" t="s">
        <v>15</v>
      </c>
      <c r="B48" s="366" t="s">
        <v>76</v>
      </c>
      <c r="C48" s="367"/>
      <c r="D48" s="370" t="s">
        <v>77</v>
      </c>
      <c r="E48" s="367"/>
      <c r="F48" s="370" t="s">
        <v>78</v>
      </c>
      <c r="G48" s="372"/>
      <c r="H48" s="366" t="s">
        <v>76</v>
      </c>
      <c r="I48" s="367"/>
      <c r="J48" s="370" t="s">
        <v>77</v>
      </c>
      <c r="K48" s="367"/>
      <c r="L48" s="370" t="s">
        <v>78</v>
      </c>
      <c r="M48" s="372"/>
      <c r="N48" s="374" t="s">
        <v>196</v>
      </c>
      <c r="O48" s="375"/>
      <c r="P48" s="375"/>
      <c r="Q48" s="375"/>
      <c r="R48" s="375"/>
      <c r="S48" s="376"/>
      <c r="T48" s="374" t="s">
        <v>77</v>
      </c>
      <c r="U48" s="375"/>
      <c r="V48" s="375"/>
      <c r="W48" s="375"/>
      <c r="X48" s="375"/>
      <c r="Y48" s="376"/>
      <c r="Z48" s="374" t="s">
        <v>78</v>
      </c>
      <c r="AA48" s="375"/>
      <c r="AB48" s="375"/>
      <c r="AC48" s="375"/>
      <c r="AD48" s="375"/>
      <c r="AE48" s="376"/>
      <c r="AF48" s="63" t="s">
        <v>201</v>
      </c>
      <c r="AG48" s="246" t="s">
        <v>202</v>
      </c>
      <c r="AH48" s="41" t="s">
        <v>90</v>
      </c>
      <c r="AI48" s="341" t="s">
        <v>79</v>
      </c>
      <c r="AJ48" s="143" t="s">
        <v>80</v>
      </c>
      <c r="AK48" s="77" t="s">
        <v>81</v>
      </c>
      <c r="AL48" s="341" t="s">
        <v>82</v>
      </c>
      <c r="AM48" s="77" t="s">
        <v>83</v>
      </c>
    </row>
    <row r="49" spans="1:39">
      <c r="A49" s="181"/>
      <c r="B49" s="368"/>
      <c r="C49" s="369"/>
      <c r="D49" s="371"/>
      <c r="E49" s="369"/>
      <c r="F49" s="371"/>
      <c r="G49" s="373"/>
      <c r="H49" s="368"/>
      <c r="I49" s="369"/>
      <c r="J49" s="371"/>
      <c r="K49" s="369"/>
      <c r="L49" s="371"/>
      <c r="M49" s="373"/>
      <c r="N49" s="368" t="s">
        <v>197</v>
      </c>
      <c r="O49" s="369"/>
      <c r="P49" s="371" t="s">
        <v>198</v>
      </c>
      <c r="Q49" s="369"/>
      <c r="R49" s="371" t="s">
        <v>199</v>
      </c>
      <c r="S49" s="381"/>
      <c r="T49" s="368" t="s">
        <v>197</v>
      </c>
      <c r="U49" s="369"/>
      <c r="V49" s="371" t="s">
        <v>198</v>
      </c>
      <c r="W49" s="369"/>
      <c r="X49" s="371" t="s">
        <v>199</v>
      </c>
      <c r="Y49" s="381"/>
      <c r="Z49" s="368" t="s">
        <v>197</v>
      </c>
      <c r="AA49" s="369"/>
      <c r="AB49" s="371" t="s">
        <v>198</v>
      </c>
      <c r="AC49" s="369"/>
      <c r="AD49" s="371" t="s">
        <v>199</v>
      </c>
      <c r="AE49" s="381"/>
      <c r="AF49" s="63"/>
      <c r="AG49" s="244"/>
      <c r="AH49" s="41" t="s">
        <v>84</v>
      </c>
      <c r="AI49" s="342"/>
      <c r="AJ49" s="144" t="s">
        <v>85</v>
      </c>
      <c r="AK49" s="78" t="s">
        <v>86</v>
      </c>
      <c r="AL49" s="342"/>
      <c r="AM49" s="78" t="s">
        <v>87</v>
      </c>
    </row>
    <row r="50" spans="1:39">
      <c r="A50" s="181"/>
      <c r="B50" s="379" t="s">
        <v>185</v>
      </c>
      <c r="C50" s="380"/>
      <c r="D50" s="377" t="s">
        <v>185</v>
      </c>
      <c r="E50" s="380"/>
      <c r="F50" s="377" t="s">
        <v>185</v>
      </c>
      <c r="G50" s="378"/>
      <c r="H50" s="379" t="s">
        <v>185</v>
      </c>
      <c r="I50" s="380"/>
      <c r="J50" s="377" t="s">
        <v>185</v>
      </c>
      <c r="K50" s="380"/>
      <c r="L50" s="377" t="s">
        <v>185</v>
      </c>
      <c r="M50" s="378"/>
      <c r="N50" s="379" t="s">
        <v>185</v>
      </c>
      <c r="O50" s="380"/>
      <c r="P50" s="377" t="s">
        <v>185</v>
      </c>
      <c r="Q50" s="380"/>
      <c r="R50" s="377" t="s">
        <v>185</v>
      </c>
      <c r="S50" s="378"/>
      <c r="T50" s="379" t="s">
        <v>185</v>
      </c>
      <c r="U50" s="380"/>
      <c r="V50" s="377" t="s">
        <v>185</v>
      </c>
      <c r="W50" s="380"/>
      <c r="X50" s="377" t="s">
        <v>185</v>
      </c>
      <c r="Y50" s="378"/>
      <c r="Z50" s="379" t="s">
        <v>185</v>
      </c>
      <c r="AA50" s="380"/>
      <c r="AB50" s="377" t="s">
        <v>185</v>
      </c>
      <c r="AC50" s="380"/>
      <c r="AD50" s="377" t="s">
        <v>185</v>
      </c>
      <c r="AE50" s="378"/>
      <c r="AF50" s="248"/>
      <c r="AG50" s="245"/>
      <c r="AH50" s="41"/>
      <c r="AI50" s="89"/>
      <c r="AJ50" s="144"/>
      <c r="AK50" s="78"/>
      <c r="AL50" s="89"/>
      <c r="AM50" s="78"/>
    </row>
    <row r="51" spans="1:39">
      <c r="A51" s="23"/>
      <c r="B51" s="145" t="s">
        <v>88</v>
      </c>
      <c r="C51" s="146"/>
      <c r="D51" s="147" t="s">
        <v>88</v>
      </c>
      <c r="E51" s="148"/>
      <c r="F51" s="146" t="s">
        <v>88</v>
      </c>
      <c r="G51" s="146"/>
      <c r="H51" s="145" t="s">
        <v>88</v>
      </c>
      <c r="I51" s="146"/>
      <c r="J51" s="147" t="s">
        <v>88</v>
      </c>
      <c r="K51" s="148"/>
      <c r="L51" s="146" t="s">
        <v>88</v>
      </c>
      <c r="M51" s="146"/>
      <c r="N51" s="145" t="s">
        <v>88</v>
      </c>
      <c r="O51" s="146"/>
      <c r="P51" s="147" t="s">
        <v>88</v>
      </c>
      <c r="Q51" s="148"/>
      <c r="R51" s="146" t="s">
        <v>88</v>
      </c>
      <c r="S51" s="146"/>
      <c r="T51" s="145" t="s">
        <v>88</v>
      </c>
      <c r="U51" s="146"/>
      <c r="V51" s="147" t="s">
        <v>88</v>
      </c>
      <c r="W51" s="148"/>
      <c r="X51" s="146" t="s">
        <v>88</v>
      </c>
      <c r="Y51" s="146"/>
      <c r="Z51" s="145" t="s">
        <v>88</v>
      </c>
      <c r="AA51" s="146"/>
      <c r="AB51" s="147" t="s">
        <v>88</v>
      </c>
      <c r="AC51" s="148"/>
      <c r="AD51" s="356" t="s">
        <v>88</v>
      </c>
      <c r="AE51" s="357"/>
      <c r="AF51" s="44" t="s">
        <v>203</v>
      </c>
      <c r="AG51" s="146" t="s">
        <v>203</v>
      </c>
      <c r="AH51" s="44" t="s">
        <v>88</v>
      </c>
      <c r="AI51" s="79" t="s">
        <v>89</v>
      </c>
      <c r="AJ51" s="149" t="s">
        <v>50</v>
      </c>
      <c r="AK51" s="80" t="s">
        <v>50</v>
      </c>
      <c r="AL51" s="79" t="s">
        <v>184</v>
      </c>
      <c r="AM51" s="80" t="s">
        <v>50</v>
      </c>
    </row>
    <row r="52" spans="1:39" ht="21" customHeight="1">
      <c r="A52" s="22" t="s">
        <v>0</v>
      </c>
      <c r="B52" s="10">
        <f t="shared" ref="B52:C58" si="29">H52+N52</f>
        <v>7</v>
      </c>
      <c r="C52" s="115">
        <f t="shared" si="29"/>
        <v>2</v>
      </c>
      <c r="D52" s="116">
        <f t="shared" ref="D52:E58" si="30">J52+T52</f>
        <v>6</v>
      </c>
      <c r="E52" s="117">
        <f t="shared" si="30"/>
        <v>2</v>
      </c>
      <c r="F52" s="116">
        <f t="shared" ref="F52:G58" si="31">L52+Z52</f>
        <v>1</v>
      </c>
      <c r="G52" s="118">
        <f t="shared" si="31"/>
        <v>0</v>
      </c>
      <c r="H52" s="10">
        <f t="shared" ref="H52:I58" si="32">J52+L52</f>
        <v>6</v>
      </c>
      <c r="I52" s="115">
        <f t="shared" si="32"/>
        <v>1</v>
      </c>
      <c r="J52" s="116">
        <v>5</v>
      </c>
      <c r="K52" s="117">
        <v>1</v>
      </c>
      <c r="L52" s="116">
        <v>1</v>
      </c>
      <c r="M52" s="118">
        <v>0</v>
      </c>
      <c r="N52" s="10">
        <f t="shared" ref="N52:S58" si="33">T52+Z52</f>
        <v>1</v>
      </c>
      <c r="O52" s="115">
        <f t="shared" si="33"/>
        <v>1</v>
      </c>
      <c r="P52" s="116">
        <f t="shared" si="33"/>
        <v>1</v>
      </c>
      <c r="Q52" s="117">
        <f t="shared" si="33"/>
        <v>1</v>
      </c>
      <c r="R52" s="116">
        <f t="shared" si="33"/>
        <v>0</v>
      </c>
      <c r="S52" s="118">
        <f t="shared" si="33"/>
        <v>0</v>
      </c>
      <c r="T52" s="10">
        <f t="shared" ref="T52:U58" si="34">V52+X52</f>
        <v>1</v>
      </c>
      <c r="U52" s="115">
        <f t="shared" si="34"/>
        <v>1</v>
      </c>
      <c r="V52" s="116">
        <v>1</v>
      </c>
      <c r="W52" s="117">
        <v>1</v>
      </c>
      <c r="X52" s="116">
        <v>0</v>
      </c>
      <c r="Y52" s="118">
        <v>0</v>
      </c>
      <c r="Z52" s="10">
        <f t="shared" ref="Z52:AA58" si="35">AB52+AD52</f>
        <v>0</v>
      </c>
      <c r="AA52" s="115">
        <f t="shared" si="35"/>
        <v>0</v>
      </c>
      <c r="AB52" s="116">
        <v>0</v>
      </c>
      <c r="AC52" s="117">
        <v>0</v>
      </c>
      <c r="AD52" s="116">
        <v>0</v>
      </c>
      <c r="AE52" s="243">
        <v>0</v>
      </c>
      <c r="AF52" s="284">
        <v>0</v>
      </c>
      <c r="AG52" s="251">
        <v>6</v>
      </c>
      <c r="AH52" s="109">
        <f>集計表1!B47/B52</f>
        <v>6134.7142857142853</v>
      </c>
      <c r="AI52" s="119">
        <f>集計表2!C48/集計表1!B47</f>
        <v>6.0564469180075911</v>
      </c>
      <c r="AJ52" s="120">
        <f>集計表2!F48/集計表1!B47</f>
        <v>0.13834617981976108</v>
      </c>
      <c r="AK52" s="121">
        <f>集計表2!I48/集計表1!B47</f>
        <v>6.9456954567682745</v>
      </c>
      <c r="AL52" s="150">
        <f>集計表2!G48/集計表1!B47</f>
        <v>0.59110914468015741</v>
      </c>
      <c r="AM52" s="135">
        <f>集計表2!I48/集計表2!G48</f>
        <v>11.750275764260952</v>
      </c>
    </row>
    <row r="53" spans="1:39" ht="21" customHeight="1">
      <c r="A53" s="27" t="s">
        <v>1</v>
      </c>
      <c r="B53" s="83">
        <f t="shared" si="29"/>
        <v>8</v>
      </c>
      <c r="C53" s="151">
        <f t="shared" si="29"/>
        <v>4</v>
      </c>
      <c r="D53" s="152">
        <f t="shared" si="30"/>
        <v>8</v>
      </c>
      <c r="E53" s="153">
        <f t="shared" si="30"/>
        <v>4</v>
      </c>
      <c r="F53" s="152">
        <f t="shared" si="31"/>
        <v>0</v>
      </c>
      <c r="G53" s="154">
        <f t="shared" si="31"/>
        <v>0</v>
      </c>
      <c r="H53" s="83">
        <f t="shared" si="32"/>
        <v>4</v>
      </c>
      <c r="I53" s="151">
        <f t="shared" si="32"/>
        <v>2</v>
      </c>
      <c r="J53" s="152">
        <v>4</v>
      </c>
      <c r="K53" s="153">
        <v>2</v>
      </c>
      <c r="L53" s="152">
        <v>0</v>
      </c>
      <c r="M53" s="154">
        <v>0</v>
      </c>
      <c r="N53" s="83">
        <f t="shared" si="33"/>
        <v>4</v>
      </c>
      <c r="O53" s="151">
        <f t="shared" si="33"/>
        <v>2</v>
      </c>
      <c r="P53" s="152">
        <f t="shared" si="33"/>
        <v>4</v>
      </c>
      <c r="Q53" s="153">
        <f t="shared" si="33"/>
        <v>2</v>
      </c>
      <c r="R53" s="152">
        <f t="shared" si="33"/>
        <v>0</v>
      </c>
      <c r="S53" s="154">
        <f t="shared" si="33"/>
        <v>0</v>
      </c>
      <c r="T53" s="83">
        <f t="shared" si="34"/>
        <v>4</v>
      </c>
      <c r="U53" s="151">
        <f t="shared" si="34"/>
        <v>2</v>
      </c>
      <c r="V53" s="152">
        <v>4</v>
      </c>
      <c r="W53" s="153">
        <v>2</v>
      </c>
      <c r="X53" s="152">
        <v>0</v>
      </c>
      <c r="Y53" s="154">
        <v>0</v>
      </c>
      <c r="Z53" s="83">
        <f t="shared" si="35"/>
        <v>0</v>
      </c>
      <c r="AA53" s="151">
        <f t="shared" si="35"/>
        <v>0</v>
      </c>
      <c r="AB53" s="152">
        <v>0</v>
      </c>
      <c r="AC53" s="153">
        <v>0</v>
      </c>
      <c r="AD53" s="152">
        <v>0</v>
      </c>
      <c r="AE53" s="258">
        <v>0</v>
      </c>
      <c r="AF53" s="259">
        <v>0</v>
      </c>
      <c r="AG53" s="252">
        <v>0</v>
      </c>
      <c r="AH53" s="155">
        <f>集計表1!B48/B53</f>
        <v>6010.625</v>
      </c>
      <c r="AI53" s="156">
        <f>集計表2!C49/集計表1!B48</f>
        <v>5.1151086617448271</v>
      </c>
      <c r="AJ53" s="157">
        <f>集計表2!F49/集計表1!B48</f>
        <v>0.12993657065612976</v>
      </c>
      <c r="AK53" s="158">
        <f>集計表2!I49/集計表1!B48</f>
        <v>2.888655505875013</v>
      </c>
      <c r="AL53" s="159">
        <f>集計表2!G49/集計表1!B48</f>
        <v>7.9213892066132885E-2</v>
      </c>
      <c r="AM53" s="160">
        <f>集計表2!I49/集計表2!G49</f>
        <v>36.466526647414021</v>
      </c>
    </row>
    <row r="54" spans="1:39" ht="21" customHeight="1">
      <c r="A54" s="28" t="s">
        <v>2</v>
      </c>
      <c r="B54" s="276">
        <f t="shared" si="29"/>
        <v>5</v>
      </c>
      <c r="C54" s="287">
        <f t="shared" si="29"/>
        <v>2</v>
      </c>
      <c r="D54" s="276">
        <f t="shared" si="30"/>
        <v>5</v>
      </c>
      <c r="E54" s="287">
        <f t="shared" si="30"/>
        <v>2</v>
      </c>
      <c r="F54" s="286">
        <f t="shared" si="31"/>
        <v>0</v>
      </c>
      <c r="G54" s="288">
        <f t="shared" si="31"/>
        <v>0</v>
      </c>
      <c r="H54" s="276">
        <f t="shared" si="32"/>
        <v>4</v>
      </c>
      <c r="I54" s="287">
        <f t="shared" si="32"/>
        <v>2</v>
      </c>
      <c r="J54" s="276">
        <v>4</v>
      </c>
      <c r="K54" s="287">
        <v>2</v>
      </c>
      <c r="L54" s="286">
        <v>0</v>
      </c>
      <c r="M54" s="288">
        <v>0</v>
      </c>
      <c r="N54" s="276">
        <f t="shared" si="33"/>
        <v>1</v>
      </c>
      <c r="O54" s="287">
        <f t="shared" si="33"/>
        <v>0</v>
      </c>
      <c r="P54" s="276">
        <f t="shared" si="33"/>
        <v>0</v>
      </c>
      <c r="Q54" s="287">
        <f t="shared" si="33"/>
        <v>0</v>
      </c>
      <c r="R54" s="286">
        <f t="shared" si="33"/>
        <v>1</v>
      </c>
      <c r="S54" s="288">
        <f t="shared" si="33"/>
        <v>0</v>
      </c>
      <c r="T54" s="276">
        <f t="shared" si="34"/>
        <v>1</v>
      </c>
      <c r="U54" s="287">
        <f t="shared" si="34"/>
        <v>0</v>
      </c>
      <c r="V54" s="276">
        <v>0</v>
      </c>
      <c r="W54" s="287">
        <v>0</v>
      </c>
      <c r="X54" s="286">
        <v>1</v>
      </c>
      <c r="Y54" s="288">
        <v>0</v>
      </c>
      <c r="Z54" s="276">
        <f t="shared" si="35"/>
        <v>0</v>
      </c>
      <c r="AA54" s="287">
        <f t="shared" si="35"/>
        <v>0</v>
      </c>
      <c r="AB54" s="276">
        <v>0</v>
      </c>
      <c r="AC54" s="287">
        <v>0</v>
      </c>
      <c r="AD54" s="286">
        <v>0</v>
      </c>
      <c r="AE54" s="289">
        <v>0</v>
      </c>
      <c r="AF54" s="290">
        <v>0</v>
      </c>
      <c r="AG54" s="291">
        <v>0</v>
      </c>
      <c r="AH54" s="168"/>
      <c r="AI54" s="169"/>
      <c r="AJ54" s="170"/>
      <c r="AK54" s="171"/>
      <c r="AL54" s="329"/>
      <c r="AM54" s="173"/>
    </row>
    <row r="55" spans="1:39" ht="21" customHeight="1">
      <c r="A55" s="6" t="s">
        <v>210</v>
      </c>
      <c r="B55" s="10">
        <f>H55+N55</f>
        <v>6</v>
      </c>
      <c r="C55" s="115">
        <f>I55+O55</f>
        <v>1</v>
      </c>
      <c r="D55" s="116">
        <f>J55+T55</f>
        <v>6</v>
      </c>
      <c r="E55" s="117">
        <f>K55+U55</f>
        <v>1</v>
      </c>
      <c r="F55" s="116">
        <f>L55+Z55</f>
        <v>0</v>
      </c>
      <c r="G55" s="118">
        <f>M55+AA55</f>
        <v>0</v>
      </c>
      <c r="H55" s="10">
        <f>J55+L55</f>
        <v>2</v>
      </c>
      <c r="I55" s="115">
        <f>K55+M55</f>
        <v>0</v>
      </c>
      <c r="J55" s="116">
        <v>2</v>
      </c>
      <c r="K55" s="117">
        <v>0</v>
      </c>
      <c r="L55" s="116">
        <v>0</v>
      </c>
      <c r="M55" s="118">
        <v>0</v>
      </c>
      <c r="N55" s="10">
        <f t="shared" ref="N55:S55" si="36">T55+Z55</f>
        <v>4</v>
      </c>
      <c r="O55" s="115">
        <f t="shared" si="36"/>
        <v>1</v>
      </c>
      <c r="P55" s="116">
        <f t="shared" si="36"/>
        <v>0</v>
      </c>
      <c r="Q55" s="117">
        <f t="shared" si="36"/>
        <v>0</v>
      </c>
      <c r="R55" s="116">
        <f t="shared" si="36"/>
        <v>4</v>
      </c>
      <c r="S55" s="118">
        <f t="shared" si="36"/>
        <v>1</v>
      </c>
      <c r="T55" s="10">
        <f>V55+X55</f>
        <v>4</v>
      </c>
      <c r="U55" s="115">
        <f>W55+Y55</f>
        <v>1</v>
      </c>
      <c r="V55" s="116">
        <v>0</v>
      </c>
      <c r="W55" s="117">
        <v>0</v>
      </c>
      <c r="X55" s="116">
        <v>4</v>
      </c>
      <c r="Y55" s="118">
        <v>1</v>
      </c>
      <c r="Z55" s="10">
        <f>AB55+AD55</f>
        <v>0</v>
      </c>
      <c r="AA55" s="115">
        <f>AC55+AE55</f>
        <v>0</v>
      </c>
      <c r="AB55" s="116">
        <v>0</v>
      </c>
      <c r="AC55" s="117">
        <v>0</v>
      </c>
      <c r="AD55" s="116">
        <v>0</v>
      </c>
      <c r="AE55" s="243">
        <v>0</v>
      </c>
      <c r="AF55" s="260">
        <v>0</v>
      </c>
      <c r="AG55" s="251">
        <v>0</v>
      </c>
      <c r="AH55" s="52"/>
      <c r="AI55" s="119"/>
      <c r="AJ55" s="120"/>
      <c r="AK55" s="121"/>
      <c r="AL55" s="162"/>
      <c r="AM55" s="123"/>
    </row>
    <row r="56" spans="1:39" ht="21" customHeight="1">
      <c r="A56" s="8" t="s">
        <v>209</v>
      </c>
      <c r="B56" s="163">
        <f t="shared" ref="B56:AG56" si="37">SUM(B54:B55)</f>
        <v>11</v>
      </c>
      <c r="C56" s="124">
        <f t="shared" si="37"/>
        <v>3</v>
      </c>
      <c r="D56" s="125">
        <f t="shared" si="37"/>
        <v>11</v>
      </c>
      <c r="E56" s="126">
        <f t="shared" si="37"/>
        <v>3</v>
      </c>
      <c r="F56" s="125">
        <f t="shared" si="37"/>
        <v>0</v>
      </c>
      <c r="G56" s="127">
        <f t="shared" si="37"/>
        <v>0</v>
      </c>
      <c r="H56" s="163">
        <f t="shared" si="37"/>
        <v>6</v>
      </c>
      <c r="I56" s="124">
        <f t="shared" si="37"/>
        <v>2</v>
      </c>
      <c r="J56" s="125">
        <f t="shared" si="37"/>
        <v>6</v>
      </c>
      <c r="K56" s="126">
        <f t="shared" si="37"/>
        <v>2</v>
      </c>
      <c r="L56" s="125">
        <f t="shared" si="37"/>
        <v>0</v>
      </c>
      <c r="M56" s="127">
        <f t="shared" si="37"/>
        <v>0</v>
      </c>
      <c r="N56" s="163">
        <f t="shared" si="37"/>
        <v>5</v>
      </c>
      <c r="O56" s="124">
        <f t="shared" si="37"/>
        <v>1</v>
      </c>
      <c r="P56" s="125">
        <f t="shared" si="37"/>
        <v>0</v>
      </c>
      <c r="Q56" s="126">
        <f t="shared" si="37"/>
        <v>0</v>
      </c>
      <c r="R56" s="125">
        <f t="shared" si="37"/>
        <v>5</v>
      </c>
      <c r="S56" s="127">
        <f t="shared" si="37"/>
        <v>1</v>
      </c>
      <c r="T56" s="163">
        <f t="shared" si="37"/>
        <v>5</v>
      </c>
      <c r="U56" s="124">
        <f t="shared" si="37"/>
        <v>1</v>
      </c>
      <c r="V56" s="125">
        <f t="shared" si="37"/>
        <v>0</v>
      </c>
      <c r="W56" s="126">
        <f t="shared" si="37"/>
        <v>0</v>
      </c>
      <c r="X56" s="125">
        <f t="shared" si="37"/>
        <v>5</v>
      </c>
      <c r="Y56" s="127">
        <f t="shared" si="37"/>
        <v>1</v>
      </c>
      <c r="Z56" s="163">
        <f t="shared" si="37"/>
        <v>0</v>
      </c>
      <c r="AA56" s="124">
        <f t="shared" si="37"/>
        <v>0</v>
      </c>
      <c r="AB56" s="125">
        <f t="shared" si="37"/>
        <v>0</v>
      </c>
      <c r="AC56" s="126">
        <f t="shared" si="37"/>
        <v>0</v>
      </c>
      <c r="AD56" s="125">
        <f t="shared" si="37"/>
        <v>0</v>
      </c>
      <c r="AE56" s="167">
        <f t="shared" si="37"/>
        <v>0</v>
      </c>
      <c r="AF56" s="261">
        <f t="shared" si="37"/>
        <v>0</v>
      </c>
      <c r="AG56" s="249">
        <f t="shared" si="37"/>
        <v>0</v>
      </c>
      <c r="AH56" s="164">
        <f>集計表1!B51/B56</f>
        <v>3003.818181818182</v>
      </c>
      <c r="AI56" s="129">
        <f>集計表2!C52/集計表1!B51</f>
        <v>4.7713818776103141</v>
      </c>
      <c r="AJ56" s="130">
        <f>集計表2!F52/集計表1!B51</f>
        <v>0.11225107439017008</v>
      </c>
      <c r="AK56" s="131">
        <f>集計表2!I52/集計表1!B51</f>
        <v>4.8975243629320255</v>
      </c>
      <c r="AL56" s="132">
        <f>集計表2!G52/集計表1!B51</f>
        <v>0.55825918527934149</v>
      </c>
      <c r="AM56" s="133">
        <f>集計表2!I52/集計表2!G52</f>
        <v>8.772850482489428</v>
      </c>
    </row>
    <row r="57" spans="1:39" ht="21" customHeight="1">
      <c r="A57" s="6" t="s">
        <v>3</v>
      </c>
      <c r="B57" s="10">
        <f t="shared" si="29"/>
        <v>13</v>
      </c>
      <c r="C57" s="115">
        <f t="shared" si="29"/>
        <v>5</v>
      </c>
      <c r="D57" s="116">
        <f t="shared" si="30"/>
        <v>13</v>
      </c>
      <c r="E57" s="117">
        <f t="shared" si="30"/>
        <v>5</v>
      </c>
      <c r="F57" s="116">
        <f t="shared" si="31"/>
        <v>0</v>
      </c>
      <c r="G57" s="118">
        <f t="shared" si="31"/>
        <v>0</v>
      </c>
      <c r="H57" s="10">
        <f t="shared" si="32"/>
        <v>6</v>
      </c>
      <c r="I57" s="115">
        <f t="shared" si="32"/>
        <v>1</v>
      </c>
      <c r="J57" s="116">
        <v>6</v>
      </c>
      <c r="K57" s="117">
        <v>1</v>
      </c>
      <c r="L57" s="116">
        <v>0</v>
      </c>
      <c r="M57" s="118">
        <v>0</v>
      </c>
      <c r="N57" s="10">
        <f t="shared" si="33"/>
        <v>7</v>
      </c>
      <c r="O57" s="115">
        <f t="shared" si="33"/>
        <v>4</v>
      </c>
      <c r="P57" s="116">
        <f t="shared" si="33"/>
        <v>2</v>
      </c>
      <c r="Q57" s="117">
        <f t="shared" si="33"/>
        <v>0</v>
      </c>
      <c r="R57" s="116">
        <f t="shared" si="33"/>
        <v>5</v>
      </c>
      <c r="S57" s="118">
        <f t="shared" si="33"/>
        <v>4</v>
      </c>
      <c r="T57" s="10">
        <f t="shared" si="34"/>
        <v>7</v>
      </c>
      <c r="U57" s="115">
        <f t="shared" si="34"/>
        <v>4</v>
      </c>
      <c r="V57" s="116">
        <v>2</v>
      </c>
      <c r="W57" s="117">
        <v>0</v>
      </c>
      <c r="X57" s="116">
        <v>5</v>
      </c>
      <c r="Y57" s="118">
        <v>4</v>
      </c>
      <c r="Z57" s="10">
        <f t="shared" si="35"/>
        <v>0</v>
      </c>
      <c r="AA57" s="115">
        <f t="shared" si="35"/>
        <v>0</v>
      </c>
      <c r="AB57" s="116">
        <v>0</v>
      </c>
      <c r="AC57" s="117">
        <v>0</v>
      </c>
      <c r="AD57" s="116">
        <v>0</v>
      </c>
      <c r="AE57" s="243">
        <v>0</v>
      </c>
      <c r="AF57" s="260">
        <v>0</v>
      </c>
      <c r="AG57" s="251">
        <v>0</v>
      </c>
      <c r="AH57" s="109"/>
      <c r="AI57" s="119"/>
      <c r="AJ57" s="120"/>
      <c r="AK57" s="121"/>
      <c r="AL57" s="161"/>
      <c r="AM57" s="135"/>
    </row>
    <row r="58" spans="1:39" ht="21" customHeight="1">
      <c r="A58" s="6" t="s">
        <v>135</v>
      </c>
      <c r="B58" s="10">
        <f t="shared" si="29"/>
        <v>5</v>
      </c>
      <c r="C58" s="115">
        <f t="shared" si="29"/>
        <v>1</v>
      </c>
      <c r="D58" s="116">
        <f t="shared" si="30"/>
        <v>0</v>
      </c>
      <c r="E58" s="117">
        <f t="shared" si="30"/>
        <v>0</v>
      </c>
      <c r="F58" s="116">
        <f t="shared" si="31"/>
        <v>5</v>
      </c>
      <c r="G58" s="118">
        <f t="shared" si="31"/>
        <v>1</v>
      </c>
      <c r="H58" s="10">
        <f t="shared" si="32"/>
        <v>1</v>
      </c>
      <c r="I58" s="115">
        <f t="shared" si="32"/>
        <v>1</v>
      </c>
      <c r="J58" s="116">
        <v>0</v>
      </c>
      <c r="K58" s="117">
        <v>0</v>
      </c>
      <c r="L58" s="116">
        <v>1</v>
      </c>
      <c r="M58" s="118">
        <v>1</v>
      </c>
      <c r="N58" s="10">
        <f t="shared" si="33"/>
        <v>4</v>
      </c>
      <c r="O58" s="115">
        <f t="shared" si="33"/>
        <v>0</v>
      </c>
      <c r="P58" s="116">
        <f t="shared" si="33"/>
        <v>2</v>
      </c>
      <c r="Q58" s="117">
        <f t="shared" si="33"/>
        <v>0</v>
      </c>
      <c r="R58" s="116">
        <f t="shared" si="33"/>
        <v>2</v>
      </c>
      <c r="S58" s="118">
        <f t="shared" si="33"/>
        <v>0</v>
      </c>
      <c r="T58" s="10">
        <f t="shared" si="34"/>
        <v>0</v>
      </c>
      <c r="U58" s="115">
        <f t="shared" si="34"/>
        <v>0</v>
      </c>
      <c r="V58" s="116">
        <v>0</v>
      </c>
      <c r="W58" s="117">
        <v>0</v>
      </c>
      <c r="X58" s="116">
        <v>0</v>
      </c>
      <c r="Y58" s="118">
        <v>0</v>
      </c>
      <c r="Z58" s="10">
        <f t="shared" si="35"/>
        <v>4</v>
      </c>
      <c r="AA58" s="115">
        <f t="shared" si="35"/>
        <v>0</v>
      </c>
      <c r="AB58" s="116">
        <v>2</v>
      </c>
      <c r="AC58" s="117">
        <v>0</v>
      </c>
      <c r="AD58" s="116">
        <v>2</v>
      </c>
      <c r="AE58" s="243">
        <v>0</v>
      </c>
      <c r="AF58" s="260">
        <v>0</v>
      </c>
      <c r="AG58" s="251">
        <v>0</v>
      </c>
      <c r="AH58" s="52"/>
      <c r="AI58" s="119"/>
      <c r="AJ58" s="120"/>
      <c r="AK58" s="121"/>
      <c r="AL58" s="162"/>
      <c r="AM58" s="123"/>
    </row>
    <row r="59" spans="1:39" ht="21" customHeight="1">
      <c r="A59" s="8" t="s">
        <v>161</v>
      </c>
      <c r="B59" s="163">
        <f t="shared" ref="B59:G59" si="38">SUM(B57:B58)</f>
        <v>18</v>
      </c>
      <c r="C59" s="124">
        <f t="shared" si="38"/>
        <v>6</v>
      </c>
      <c r="D59" s="125">
        <f t="shared" si="38"/>
        <v>13</v>
      </c>
      <c r="E59" s="126">
        <f t="shared" si="38"/>
        <v>5</v>
      </c>
      <c r="F59" s="125">
        <f t="shared" si="38"/>
        <v>5</v>
      </c>
      <c r="G59" s="127">
        <f t="shared" si="38"/>
        <v>1</v>
      </c>
      <c r="H59" s="163">
        <f t="shared" ref="H59:AG59" si="39">SUM(H57:H58)</f>
        <v>7</v>
      </c>
      <c r="I59" s="124">
        <f t="shared" si="39"/>
        <v>2</v>
      </c>
      <c r="J59" s="125">
        <f t="shared" si="39"/>
        <v>6</v>
      </c>
      <c r="K59" s="126">
        <f t="shared" si="39"/>
        <v>1</v>
      </c>
      <c r="L59" s="125">
        <f t="shared" si="39"/>
        <v>1</v>
      </c>
      <c r="M59" s="127">
        <f t="shared" si="39"/>
        <v>1</v>
      </c>
      <c r="N59" s="163">
        <f t="shared" si="39"/>
        <v>11</v>
      </c>
      <c r="O59" s="124">
        <f t="shared" si="39"/>
        <v>4</v>
      </c>
      <c r="P59" s="125">
        <f t="shared" si="39"/>
        <v>4</v>
      </c>
      <c r="Q59" s="126">
        <f t="shared" si="39"/>
        <v>0</v>
      </c>
      <c r="R59" s="125">
        <f t="shared" si="39"/>
        <v>7</v>
      </c>
      <c r="S59" s="127">
        <f t="shared" si="39"/>
        <v>4</v>
      </c>
      <c r="T59" s="163">
        <f t="shared" si="39"/>
        <v>7</v>
      </c>
      <c r="U59" s="124">
        <f t="shared" si="39"/>
        <v>4</v>
      </c>
      <c r="V59" s="125">
        <f t="shared" si="39"/>
        <v>2</v>
      </c>
      <c r="W59" s="126">
        <f t="shared" si="39"/>
        <v>0</v>
      </c>
      <c r="X59" s="125">
        <f t="shared" si="39"/>
        <v>5</v>
      </c>
      <c r="Y59" s="127">
        <f t="shared" si="39"/>
        <v>4</v>
      </c>
      <c r="Z59" s="163">
        <f t="shared" si="39"/>
        <v>4</v>
      </c>
      <c r="AA59" s="124">
        <f t="shared" si="39"/>
        <v>0</v>
      </c>
      <c r="AB59" s="125">
        <f t="shared" si="39"/>
        <v>2</v>
      </c>
      <c r="AC59" s="126">
        <f t="shared" si="39"/>
        <v>0</v>
      </c>
      <c r="AD59" s="125">
        <f t="shared" si="39"/>
        <v>2</v>
      </c>
      <c r="AE59" s="167">
        <f t="shared" si="39"/>
        <v>0</v>
      </c>
      <c r="AF59" s="261">
        <f t="shared" si="39"/>
        <v>0</v>
      </c>
      <c r="AG59" s="249">
        <f t="shared" si="39"/>
        <v>0</v>
      </c>
      <c r="AH59" s="164">
        <f>集計表1!B54/B59</f>
        <v>2279.3888888888887</v>
      </c>
      <c r="AI59" s="129">
        <f>集計表2!C55/集計表1!B54</f>
        <v>5.7607545882180897</v>
      </c>
      <c r="AJ59" s="130">
        <f>集計表2!F55/集計表1!B54</f>
        <v>0.16144678154476103</v>
      </c>
      <c r="AK59" s="131">
        <f>集計表2!I55/集計表1!B54</f>
        <v>4.4465621877208807</v>
      </c>
      <c r="AL59" s="132">
        <f>集計表2!G55/集計表1!B54</f>
        <v>0.30556435691827732</v>
      </c>
      <c r="AM59" s="133">
        <f>集計表2!I55/集計表2!G55</f>
        <v>14.551966180106884</v>
      </c>
    </row>
    <row r="60" spans="1:39" ht="21" customHeight="1">
      <c r="A60" s="6" t="s">
        <v>40</v>
      </c>
      <c r="B60" s="10">
        <f>H60+N60</f>
        <v>8</v>
      </c>
      <c r="C60" s="115">
        <f>I60+O60</f>
        <v>7</v>
      </c>
      <c r="D60" s="116">
        <f>J60+T60</f>
        <v>8</v>
      </c>
      <c r="E60" s="117">
        <f>K60+U60</f>
        <v>7</v>
      </c>
      <c r="F60" s="116">
        <f>L60+Z60</f>
        <v>0</v>
      </c>
      <c r="G60" s="118">
        <f>M60+AA60</f>
        <v>0</v>
      </c>
      <c r="H60" s="10">
        <f>J60+L60</f>
        <v>3</v>
      </c>
      <c r="I60" s="115">
        <f>K60+M60</f>
        <v>2</v>
      </c>
      <c r="J60" s="116">
        <v>3</v>
      </c>
      <c r="K60" s="117">
        <v>2</v>
      </c>
      <c r="L60" s="116">
        <v>0</v>
      </c>
      <c r="M60" s="118">
        <v>0</v>
      </c>
      <c r="N60" s="10">
        <f t="shared" ref="N60:S61" si="40">T60+Z60</f>
        <v>5</v>
      </c>
      <c r="O60" s="115">
        <f t="shared" si="40"/>
        <v>5</v>
      </c>
      <c r="P60" s="116">
        <f t="shared" si="40"/>
        <v>4</v>
      </c>
      <c r="Q60" s="117">
        <f t="shared" si="40"/>
        <v>4</v>
      </c>
      <c r="R60" s="116">
        <f t="shared" si="40"/>
        <v>1</v>
      </c>
      <c r="S60" s="118">
        <f t="shared" si="40"/>
        <v>1</v>
      </c>
      <c r="T60" s="10">
        <f>V60+X60</f>
        <v>5</v>
      </c>
      <c r="U60" s="115">
        <f>W60+Y60</f>
        <v>5</v>
      </c>
      <c r="V60" s="116">
        <v>4</v>
      </c>
      <c r="W60" s="117">
        <v>4</v>
      </c>
      <c r="X60" s="116">
        <v>1</v>
      </c>
      <c r="Y60" s="118">
        <v>1</v>
      </c>
      <c r="Z60" s="10">
        <f>AB60+AD60</f>
        <v>0</v>
      </c>
      <c r="AA60" s="115">
        <f>AC60+AE60</f>
        <v>0</v>
      </c>
      <c r="AB60" s="116">
        <v>0</v>
      </c>
      <c r="AC60" s="117">
        <v>0</v>
      </c>
      <c r="AD60" s="116">
        <v>0</v>
      </c>
      <c r="AE60" s="243">
        <v>0</v>
      </c>
      <c r="AF60" s="260">
        <v>0</v>
      </c>
      <c r="AG60" s="251">
        <v>0</v>
      </c>
      <c r="AH60" s="109"/>
      <c r="AI60" s="119"/>
      <c r="AJ60" s="120"/>
      <c r="AK60" s="121"/>
      <c r="AL60" s="161"/>
      <c r="AM60" s="135"/>
    </row>
    <row r="61" spans="1:39" ht="21" customHeight="1">
      <c r="A61" s="6" t="s">
        <v>43</v>
      </c>
      <c r="B61" s="10">
        <f>H61+N61</f>
        <v>5</v>
      </c>
      <c r="C61" s="115">
        <f>I61+O61</f>
        <v>2</v>
      </c>
      <c r="D61" s="116">
        <f>J61+T61</f>
        <v>4</v>
      </c>
      <c r="E61" s="117">
        <f>K61+U61</f>
        <v>2</v>
      </c>
      <c r="F61" s="116">
        <f>L61+Z61</f>
        <v>1</v>
      </c>
      <c r="G61" s="118">
        <f>M61+AA61</f>
        <v>0</v>
      </c>
      <c r="H61" s="10">
        <f>J61+L61</f>
        <v>2</v>
      </c>
      <c r="I61" s="115">
        <f>K61+M61</f>
        <v>1</v>
      </c>
      <c r="J61" s="116">
        <v>1</v>
      </c>
      <c r="K61" s="117">
        <v>1</v>
      </c>
      <c r="L61" s="116">
        <v>1</v>
      </c>
      <c r="M61" s="118">
        <v>0</v>
      </c>
      <c r="N61" s="10">
        <f t="shared" si="40"/>
        <v>3</v>
      </c>
      <c r="O61" s="115">
        <f t="shared" si="40"/>
        <v>1</v>
      </c>
      <c r="P61" s="116">
        <f t="shared" si="40"/>
        <v>1</v>
      </c>
      <c r="Q61" s="117">
        <f t="shared" si="40"/>
        <v>0</v>
      </c>
      <c r="R61" s="116">
        <f t="shared" si="40"/>
        <v>2</v>
      </c>
      <c r="S61" s="118">
        <f t="shared" si="40"/>
        <v>1</v>
      </c>
      <c r="T61" s="10">
        <f>V61+X61</f>
        <v>3</v>
      </c>
      <c r="U61" s="115">
        <f>W61+Y61</f>
        <v>1</v>
      </c>
      <c r="V61" s="116">
        <v>1</v>
      </c>
      <c r="W61" s="117">
        <v>0</v>
      </c>
      <c r="X61" s="116">
        <v>2</v>
      </c>
      <c r="Y61" s="118">
        <v>1</v>
      </c>
      <c r="Z61" s="10">
        <f>AB61+AD61</f>
        <v>0</v>
      </c>
      <c r="AA61" s="115">
        <f>AC61+AE61</f>
        <v>0</v>
      </c>
      <c r="AB61" s="116">
        <v>0</v>
      </c>
      <c r="AC61" s="117">
        <v>0</v>
      </c>
      <c r="AD61" s="116">
        <v>0</v>
      </c>
      <c r="AE61" s="243">
        <v>0</v>
      </c>
      <c r="AF61" s="260">
        <v>0</v>
      </c>
      <c r="AG61" s="251">
        <v>0</v>
      </c>
      <c r="AH61" s="52"/>
      <c r="AI61" s="119"/>
      <c r="AJ61" s="120"/>
      <c r="AK61" s="121"/>
      <c r="AL61" s="162"/>
      <c r="AM61" s="123"/>
    </row>
    <row r="62" spans="1:39" ht="21" customHeight="1">
      <c r="A62" s="8" t="s">
        <v>162</v>
      </c>
      <c r="B62" s="163">
        <f t="shared" ref="B62:G62" si="41">SUM(B60:B61)</f>
        <v>13</v>
      </c>
      <c r="C62" s="124">
        <f t="shared" si="41"/>
        <v>9</v>
      </c>
      <c r="D62" s="125">
        <f t="shared" si="41"/>
        <v>12</v>
      </c>
      <c r="E62" s="126">
        <f t="shared" si="41"/>
        <v>9</v>
      </c>
      <c r="F62" s="125">
        <f t="shared" si="41"/>
        <v>1</v>
      </c>
      <c r="G62" s="127">
        <f t="shared" si="41"/>
        <v>0</v>
      </c>
      <c r="H62" s="163">
        <f t="shared" ref="H62:AG62" si="42">SUM(H60:H61)</f>
        <v>5</v>
      </c>
      <c r="I62" s="124">
        <f t="shared" si="42"/>
        <v>3</v>
      </c>
      <c r="J62" s="125">
        <f t="shared" si="42"/>
        <v>4</v>
      </c>
      <c r="K62" s="126">
        <f t="shared" si="42"/>
        <v>3</v>
      </c>
      <c r="L62" s="125">
        <f t="shared" si="42"/>
        <v>1</v>
      </c>
      <c r="M62" s="127">
        <f t="shared" si="42"/>
        <v>0</v>
      </c>
      <c r="N62" s="163">
        <f t="shared" si="42"/>
        <v>8</v>
      </c>
      <c r="O62" s="124">
        <f t="shared" si="42"/>
        <v>6</v>
      </c>
      <c r="P62" s="125">
        <f t="shared" si="42"/>
        <v>5</v>
      </c>
      <c r="Q62" s="126">
        <f t="shared" si="42"/>
        <v>4</v>
      </c>
      <c r="R62" s="125">
        <f t="shared" si="42"/>
        <v>3</v>
      </c>
      <c r="S62" s="127">
        <f t="shared" si="42"/>
        <v>2</v>
      </c>
      <c r="T62" s="163">
        <f t="shared" si="42"/>
        <v>8</v>
      </c>
      <c r="U62" s="124">
        <f t="shared" si="42"/>
        <v>6</v>
      </c>
      <c r="V62" s="125">
        <f t="shared" si="42"/>
        <v>5</v>
      </c>
      <c r="W62" s="126">
        <f t="shared" si="42"/>
        <v>4</v>
      </c>
      <c r="X62" s="125">
        <f t="shared" si="42"/>
        <v>3</v>
      </c>
      <c r="Y62" s="127">
        <f t="shared" si="42"/>
        <v>2</v>
      </c>
      <c r="Z62" s="163">
        <f t="shared" si="42"/>
        <v>0</v>
      </c>
      <c r="AA62" s="124">
        <f t="shared" si="42"/>
        <v>0</v>
      </c>
      <c r="AB62" s="125">
        <f t="shared" si="42"/>
        <v>0</v>
      </c>
      <c r="AC62" s="126">
        <f t="shared" si="42"/>
        <v>0</v>
      </c>
      <c r="AD62" s="125">
        <f t="shared" si="42"/>
        <v>0</v>
      </c>
      <c r="AE62" s="167">
        <f t="shared" si="42"/>
        <v>0</v>
      </c>
      <c r="AF62" s="261">
        <f t="shared" si="42"/>
        <v>0</v>
      </c>
      <c r="AG62" s="249">
        <f t="shared" si="42"/>
        <v>0</v>
      </c>
      <c r="AH62" s="164">
        <f>集計表1!B57/B62</f>
        <v>3752.0769230769229</v>
      </c>
      <c r="AI62" s="129">
        <f>集計表2!C58/集計表1!B57</f>
        <v>6.1988232158599343</v>
      </c>
      <c r="AJ62" s="130">
        <f>集計表2!F58/集計表1!B57</f>
        <v>0.14133710560305063</v>
      </c>
      <c r="AK62" s="131">
        <f>集計表2!I58/集計表1!B57</f>
        <v>4.6330442626647805</v>
      </c>
      <c r="AL62" s="132">
        <f>集計表2!G58/集計表1!B57</f>
        <v>0.4926092215593415</v>
      </c>
      <c r="AM62" s="133">
        <f>集計表2!I58/集計表2!G58</f>
        <v>9.4051107041784583</v>
      </c>
    </row>
    <row r="63" spans="1:39" ht="21" customHeight="1">
      <c r="A63" s="6" t="s">
        <v>21</v>
      </c>
      <c r="B63" s="10">
        <f>H63+N63</f>
        <v>9</v>
      </c>
      <c r="C63" s="115">
        <f>I63+O63</f>
        <v>4</v>
      </c>
      <c r="D63" s="116">
        <f>J63+T63</f>
        <v>9</v>
      </c>
      <c r="E63" s="117">
        <f>K63+U63</f>
        <v>4</v>
      </c>
      <c r="F63" s="116">
        <f>L63+Z63</f>
        <v>0</v>
      </c>
      <c r="G63" s="118">
        <f>M63+AA63</f>
        <v>0</v>
      </c>
      <c r="H63" s="10">
        <f>J63+L63</f>
        <v>1</v>
      </c>
      <c r="I63" s="115">
        <f>K63+M63</f>
        <v>1</v>
      </c>
      <c r="J63" s="116">
        <v>1</v>
      </c>
      <c r="K63" s="117">
        <v>1</v>
      </c>
      <c r="L63" s="116">
        <v>0</v>
      </c>
      <c r="M63" s="118">
        <v>0</v>
      </c>
      <c r="N63" s="10">
        <f t="shared" ref="N63:S64" si="43">T63+Z63</f>
        <v>8</v>
      </c>
      <c r="O63" s="115">
        <f t="shared" si="43"/>
        <v>3</v>
      </c>
      <c r="P63" s="116">
        <v>3</v>
      </c>
      <c r="Q63" s="117">
        <f t="shared" si="43"/>
        <v>2</v>
      </c>
      <c r="R63" s="116">
        <f t="shared" si="43"/>
        <v>5</v>
      </c>
      <c r="S63" s="118">
        <f t="shared" si="43"/>
        <v>1</v>
      </c>
      <c r="T63" s="10">
        <f>V63+X63</f>
        <v>8</v>
      </c>
      <c r="U63" s="115">
        <f>W63+Y63</f>
        <v>3</v>
      </c>
      <c r="V63" s="116">
        <v>3</v>
      </c>
      <c r="W63" s="117">
        <v>2</v>
      </c>
      <c r="X63" s="116">
        <v>5</v>
      </c>
      <c r="Y63" s="118">
        <v>1</v>
      </c>
      <c r="Z63" s="10">
        <f>AB63+AD63</f>
        <v>0</v>
      </c>
      <c r="AA63" s="115">
        <f>AC63+AE63</f>
        <v>0</v>
      </c>
      <c r="AB63" s="116">
        <v>0</v>
      </c>
      <c r="AC63" s="117">
        <v>0</v>
      </c>
      <c r="AD63" s="116">
        <v>0</v>
      </c>
      <c r="AE63" s="243">
        <v>0</v>
      </c>
      <c r="AF63" s="260">
        <v>0</v>
      </c>
      <c r="AG63" s="251">
        <v>0</v>
      </c>
      <c r="AH63" s="109"/>
      <c r="AI63" s="165"/>
      <c r="AJ63" s="120"/>
      <c r="AK63" s="166"/>
      <c r="AL63" s="150"/>
      <c r="AM63" s="135"/>
    </row>
    <row r="64" spans="1:39" ht="21" customHeight="1">
      <c r="A64" s="6" t="s">
        <v>39</v>
      </c>
      <c r="B64" s="10">
        <f>H64+N64</f>
        <v>4</v>
      </c>
      <c r="C64" s="115">
        <f>I64+O64</f>
        <v>2</v>
      </c>
      <c r="D64" s="116">
        <f>J64+T64</f>
        <v>4</v>
      </c>
      <c r="E64" s="117">
        <f>K64+U64</f>
        <v>2</v>
      </c>
      <c r="F64" s="116">
        <f>L64+Z64</f>
        <v>0</v>
      </c>
      <c r="G64" s="118">
        <f>M64+AA64</f>
        <v>0</v>
      </c>
      <c r="H64" s="10">
        <f>J64+L64</f>
        <v>0</v>
      </c>
      <c r="I64" s="115">
        <f>K64+M64</f>
        <v>0</v>
      </c>
      <c r="J64" s="116">
        <v>0</v>
      </c>
      <c r="K64" s="117">
        <v>0</v>
      </c>
      <c r="L64" s="116">
        <v>0</v>
      </c>
      <c r="M64" s="118">
        <v>0</v>
      </c>
      <c r="N64" s="10">
        <f t="shared" si="43"/>
        <v>4</v>
      </c>
      <c r="O64" s="115">
        <f t="shared" si="43"/>
        <v>2</v>
      </c>
      <c r="P64" s="116">
        <f t="shared" si="43"/>
        <v>2</v>
      </c>
      <c r="Q64" s="117">
        <f t="shared" si="43"/>
        <v>2</v>
      </c>
      <c r="R64" s="116">
        <f t="shared" si="43"/>
        <v>2</v>
      </c>
      <c r="S64" s="118">
        <f t="shared" si="43"/>
        <v>0</v>
      </c>
      <c r="T64" s="10">
        <f>V64+X64</f>
        <v>4</v>
      </c>
      <c r="U64" s="115">
        <f>W64+Y64</f>
        <v>2</v>
      </c>
      <c r="V64" s="116">
        <v>2</v>
      </c>
      <c r="W64" s="117">
        <v>2</v>
      </c>
      <c r="X64" s="116">
        <v>2</v>
      </c>
      <c r="Y64" s="118">
        <v>0</v>
      </c>
      <c r="Z64" s="10">
        <f>AB64+AD64</f>
        <v>0</v>
      </c>
      <c r="AA64" s="115">
        <f>AC64+AE64</f>
        <v>0</v>
      </c>
      <c r="AB64" s="116">
        <v>0</v>
      </c>
      <c r="AC64" s="117">
        <v>0</v>
      </c>
      <c r="AD64" s="116">
        <v>0</v>
      </c>
      <c r="AE64" s="243">
        <v>0</v>
      </c>
      <c r="AF64" s="260">
        <v>0</v>
      </c>
      <c r="AG64" s="251">
        <v>0</v>
      </c>
      <c r="AH64" s="52"/>
      <c r="AI64" s="119"/>
      <c r="AJ64" s="120"/>
      <c r="AK64" s="121"/>
      <c r="AL64" s="162"/>
      <c r="AM64" s="123"/>
    </row>
    <row r="65" spans="1:39" ht="21" customHeight="1">
      <c r="A65" s="8" t="s">
        <v>191</v>
      </c>
      <c r="B65" s="163">
        <f t="shared" ref="B65:G65" si="44">SUM(B63:B64)</f>
        <v>13</v>
      </c>
      <c r="C65" s="124">
        <f t="shared" si="44"/>
        <v>6</v>
      </c>
      <c r="D65" s="125">
        <f t="shared" si="44"/>
        <v>13</v>
      </c>
      <c r="E65" s="126">
        <f t="shared" si="44"/>
        <v>6</v>
      </c>
      <c r="F65" s="125">
        <f t="shared" si="44"/>
        <v>0</v>
      </c>
      <c r="G65" s="127">
        <f t="shared" si="44"/>
        <v>0</v>
      </c>
      <c r="H65" s="163">
        <f t="shared" ref="H65:AG65" si="45">SUM(H63:H64)</f>
        <v>1</v>
      </c>
      <c r="I65" s="124">
        <f t="shared" si="45"/>
        <v>1</v>
      </c>
      <c r="J65" s="125">
        <f t="shared" si="45"/>
        <v>1</v>
      </c>
      <c r="K65" s="126">
        <f t="shared" si="45"/>
        <v>1</v>
      </c>
      <c r="L65" s="125">
        <f t="shared" si="45"/>
        <v>0</v>
      </c>
      <c r="M65" s="127">
        <f t="shared" si="45"/>
        <v>0</v>
      </c>
      <c r="N65" s="163">
        <f t="shared" si="45"/>
        <v>12</v>
      </c>
      <c r="O65" s="124">
        <f t="shared" si="45"/>
        <v>5</v>
      </c>
      <c r="P65" s="125">
        <f t="shared" si="45"/>
        <v>5</v>
      </c>
      <c r="Q65" s="126">
        <f t="shared" si="45"/>
        <v>4</v>
      </c>
      <c r="R65" s="125">
        <f t="shared" si="45"/>
        <v>7</v>
      </c>
      <c r="S65" s="127">
        <f t="shared" si="45"/>
        <v>1</v>
      </c>
      <c r="T65" s="163">
        <f t="shared" si="45"/>
        <v>12</v>
      </c>
      <c r="U65" s="124">
        <f t="shared" si="45"/>
        <v>5</v>
      </c>
      <c r="V65" s="125">
        <f t="shared" si="45"/>
        <v>5</v>
      </c>
      <c r="W65" s="126">
        <f t="shared" si="45"/>
        <v>4</v>
      </c>
      <c r="X65" s="125">
        <f t="shared" si="45"/>
        <v>7</v>
      </c>
      <c r="Y65" s="127">
        <f t="shared" si="45"/>
        <v>1</v>
      </c>
      <c r="Z65" s="163">
        <f t="shared" si="45"/>
        <v>0</v>
      </c>
      <c r="AA65" s="124">
        <f t="shared" si="45"/>
        <v>0</v>
      </c>
      <c r="AB65" s="125">
        <f t="shared" si="45"/>
        <v>0</v>
      </c>
      <c r="AC65" s="126">
        <f t="shared" si="45"/>
        <v>0</v>
      </c>
      <c r="AD65" s="125">
        <f t="shared" si="45"/>
        <v>0</v>
      </c>
      <c r="AE65" s="167">
        <f t="shared" si="45"/>
        <v>0</v>
      </c>
      <c r="AF65" s="261">
        <f t="shared" si="45"/>
        <v>0</v>
      </c>
      <c r="AG65" s="249">
        <f t="shared" si="45"/>
        <v>0</v>
      </c>
      <c r="AH65" s="164">
        <f>集計表1!B60/B65</f>
        <v>2342.3076923076924</v>
      </c>
      <c r="AI65" s="129">
        <f>集計表2!C61/集計表1!B60</f>
        <v>5.788505747126437</v>
      </c>
      <c r="AJ65" s="130">
        <f>集計表2!F61/集計表1!B60</f>
        <v>0.16285714285714287</v>
      </c>
      <c r="AK65" s="131">
        <f>集計表2!I61/集計表1!B60</f>
        <v>4.1839737274220035</v>
      </c>
      <c r="AL65" s="132">
        <f>集計表2!G61/集計表1!B60</f>
        <v>0.23152709359605911</v>
      </c>
      <c r="AM65" s="133">
        <f>集計表2!I61/集計表2!G61</f>
        <v>18.071205673758865</v>
      </c>
    </row>
    <row r="66" spans="1:39" ht="21" customHeight="1">
      <c r="A66" s="6" t="s">
        <v>147</v>
      </c>
      <c r="B66" s="65">
        <f t="shared" ref="B66:C70" si="46">H66+N66</f>
        <v>8</v>
      </c>
      <c r="C66" s="115">
        <f t="shared" si="46"/>
        <v>5</v>
      </c>
      <c r="D66" s="116">
        <f t="shared" ref="D66:E70" si="47">J66+T66</f>
        <v>8</v>
      </c>
      <c r="E66" s="117">
        <f t="shared" si="47"/>
        <v>5</v>
      </c>
      <c r="F66" s="116">
        <f t="shared" ref="F66:G70" si="48">L66+Z66</f>
        <v>0</v>
      </c>
      <c r="G66" s="118">
        <f t="shared" si="48"/>
        <v>0</v>
      </c>
      <c r="H66" s="65">
        <f t="shared" ref="H66:I70" si="49">J66+L66</f>
        <v>4</v>
      </c>
      <c r="I66" s="115">
        <f t="shared" si="49"/>
        <v>1</v>
      </c>
      <c r="J66" s="116">
        <v>4</v>
      </c>
      <c r="K66" s="117">
        <v>1</v>
      </c>
      <c r="L66" s="116">
        <v>0</v>
      </c>
      <c r="M66" s="118">
        <v>0</v>
      </c>
      <c r="N66" s="65">
        <f t="shared" ref="N66:S70" si="50">T66+Z66</f>
        <v>4</v>
      </c>
      <c r="O66" s="115">
        <f t="shared" si="50"/>
        <v>4</v>
      </c>
      <c r="P66" s="116">
        <f t="shared" si="50"/>
        <v>4</v>
      </c>
      <c r="Q66" s="117">
        <f t="shared" si="50"/>
        <v>4</v>
      </c>
      <c r="R66" s="116">
        <f t="shared" si="50"/>
        <v>0</v>
      </c>
      <c r="S66" s="118">
        <f t="shared" si="50"/>
        <v>0</v>
      </c>
      <c r="T66" s="65">
        <f t="shared" ref="T66:U70" si="51">V66+X66</f>
        <v>4</v>
      </c>
      <c r="U66" s="115">
        <f t="shared" si="51"/>
        <v>4</v>
      </c>
      <c r="V66" s="116">
        <v>4</v>
      </c>
      <c r="W66" s="117">
        <v>4</v>
      </c>
      <c r="X66" s="116">
        <v>0</v>
      </c>
      <c r="Y66" s="118">
        <v>0</v>
      </c>
      <c r="Z66" s="65">
        <f t="shared" ref="Z66:AA70" si="52">AB66+AD66</f>
        <v>0</v>
      </c>
      <c r="AA66" s="115">
        <f t="shared" si="52"/>
        <v>0</v>
      </c>
      <c r="AB66" s="116">
        <v>0</v>
      </c>
      <c r="AC66" s="117">
        <v>0</v>
      </c>
      <c r="AD66" s="116">
        <v>0</v>
      </c>
      <c r="AE66" s="243">
        <v>0</v>
      </c>
      <c r="AF66" s="260">
        <v>0</v>
      </c>
      <c r="AG66" s="251">
        <v>0</v>
      </c>
      <c r="AH66" s="109"/>
      <c r="AI66" s="119"/>
      <c r="AJ66" s="120"/>
      <c r="AK66" s="121"/>
      <c r="AL66" s="161"/>
      <c r="AM66" s="135"/>
    </row>
    <row r="67" spans="1:39" ht="21" customHeight="1">
      <c r="A67" s="6" t="s">
        <v>169</v>
      </c>
      <c r="B67" s="10">
        <f t="shared" si="46"/>
        <v>6</v>
      </c>
      <c r="C67" s="115">
        <f t="shared" si="46"/>
        <v>6</v>
      </c>
      <c r="D67" s="116">
        <f t="shared" si="47"/>
        <v>6</v>
      </c>
      <c r="E67" s="117">
        <f t="shared" si="47"/>
        <v>6</v>
      </c>
      <c r="F67" s="116">
        <f t="shared" si="48"/>
        <v>0</v>
      </c>
      <c r="G67" s="118">
        <f t="shared" si="48"/>
        <v>0</v>
      </c>
      <c r="H67" s="10">
        <f t="shared" si="49"/>
        <v>1</v>
      </c>
      <c r="I67" s="115">
        <f t="shared" si="49"/>
        <v>1</v>
      </c>
      <c r="J67" s="116">
        <v>1</v>
      </c>
      <c r="K67" s="117">
        <v>1</v>
      </c>
      <c r="L67" s="116">
        <v>0</v>
      </c>
      <c r="M67" s="118">
        <v>0</v>
      </c>
      <c r="N67" s="10">
        <f t="shared" si="50"/>
        <v>5</v>
      </c>
      <c r="O67" s="115">
        <f t="shared" si="50"/>
        <v>5</v>
      </c>
      <c r="P67" s="116">
        <f t="shared" si="50"/>
        <v>5</v>
      </c>
      <c r="Q67" s="117">
        <f t="shared" si="50"/>
        <v>5</v>
      </c>
      <c r="R67" s="116">
        <f t="shared" si="50"/>
        <v>0</v>
      </c>
      <c r="S67" s="118">
        <f t="shared" si="50"/>
        <v>0</v>
      </c>
      <c r="T67" s="10">
        <f t="shared" si="51"/>
        <v>5</v>
      </c>
      <c r="U67" s="115">
        <f t="shared" si="51"/>
        <v>5</v>
      </c>
      <c r="V67" s="116">
        <v>5</v>
      </c>
      <c r="W67" s="117">
        <v>5</v>
      </c>
      <c r="X67" s="116">
        <v>0</v>
      </c>
      <c r="Y67" s="118">
        <v>0</v>
      </c>
      <c r="Z67" s="10">
        <f t="shared" si="52"/>
        <v>0</v>
      </c>
      <c r="AA67" s="115">
        <f t="shared" si="52"/>
        <v>0</v>
      </c>
      <c r="AB67" s="116">
        <v>0</v>
      </c>
      <c r="AC67" s="117">
        <v>0</v>
      </c>
      <c r="AD67" s="116">
        <v>0</v>
      </c>
      <c r="AE67" s="243">
        <v>0</v>
      </c>
      <c r="AF67" s="260">
        <v>0</v>
      </c>
      <c r="AG67" s="251">
        <v>0</v>
      </c>
      <c r="AH67" s="52"/>
      <c r="AI67" s="119"/>
      <c r="AJ67" s="120"/>
      <c r="AK67" s="121"/>
      <c r="AL67" s="162"/>
      <c r="AM67" s="123"/>
    </row>
    <row r="68" spans="1:39" ht="21" customHeight="1">
      <c r="A68" s="6" t="s">
        <v>137</v>
      </c>
      <c r="B68" s="10">
        <f t="shared" si="46"/>
        <v>4</v>
      </c>
      <c r="C68" s="115">
        <f t="shared" si="46"/>
        <v>2</v>
      </c>
      <c r="D68" s="116">
        <f t="shared" si="47"/>
        <v>4</v>
      </c>
      <c r="E68" s="117">
        <f t="shared" si="47"/>
        <v>2</v>
      </c>
      <c r="F68" s="116">
        <f t="shared" si="48"/>
        <v>0</v>
      </c>
      <c r="G68" s="118">
        <f t="shared" si="48"/>
        <v>0</v>
      </c>
      <c r="H68" s="10">
        <f t="shared" si="49"/>
        <v>1</v>
      </c>
      <c r="I68" s="115">
        <f t="shared" si="49"/>
        <v>0</v>
      </c>
      <c r="J68" s="116">
        <v>1</v>
      </c>
      <c r="K68" s="117">
        <v>0</v>
      </c>
      <c r="L68" s="116">
        <v>0</v>
      </c>
      <c r="M68" s="118">
        <v>0</v>
      </c>
      <c r="N68" s="10">
        <f t="shared" si="50"/>
        <v>3</v>
      </c>
      <c r="O68" s="115">
        <f t="shared" si="50"/>
        <v>2</v>
      </c>
      <c r="P68" s="116">
        <f t="shared" si="50"/>
        <v>3</v>
      </c>
      <c r="Q68" s="117">
        <f t="shared" si="50"/>
        <v>2</v>
      </c>
      <c r="R68" s="116">
        <f t="shared" si="50"/>
        <v>0</v>
      </c>
      <c r="S68" s="118">
        <f t="shared" si="50"/>
        <v>0</v>
      </c>
      <c r="T68" s="10">
        <f t="shared" si="51"/>
        <v>3</v>
      </c>
      <c r="U68" s="115">
        <f t="shared" si="51"/>
        <v>2</v>
      </c>
      <c r="V68" s="116">
        <v>3</v>
      </c>
      <c r="W68" s="117">
        <v>2</v>
      </c>
      <c r="X68" s="116">
        <v>0</v>
      </c>
      <c r="Y68" s="118">
        <v>0</v>
      </c>
      <c r="Z68" s="10">
        <f t="shared" si="52"/>
        <v>0</v>
      </c>
      <c r="AA68" s="115">
        <f t="shared" si="52"/>
        <v>0</v>
      </c>
      <c r="AB68" s="116">
        <v>0</v>
      </c>
      <c r="AC68" s="117">
        <v>0</v>
      </c>
      <c r="AD68" s="116">
        <v>0</v>
      </c>
      <c r="AE68" s="243">
        <v>0</v>
      </c>
      <c r="AF68" s="260">
        <v>0</v>
      </c>
      <c r="AG68" s="251">
        <v>0</v>
      </c>
      <c r="AH68" s="52"/>
      <c r="AI68" s="119"/>
      <c r="AJ68" s="120"/>
      <c r="AK68" s="121"/>
      <c r="AL68" s="162"/>
      <c r="AM68" s="123"/>
    </row>
    <row r="69" spans="1:39" ht="21" customHeight="1">
      <c r="A69" s="6" t="s">
        <v>136</v>
      </c>
      <c r="B69" s="10">
        <f t="shared" si="46"/>
        <v>4</v>
      </c>
      <c r="C69" s="115">
        <f t="shared" si="46"/>
        <v>2</v>
      </c>
      <c r="D69" s="116">
        <f t="shared" si="47"/>
        <v>4</v>
      </c>
      <c r="E69" s="117">
        <f t="shared" si="47"/>
        <v>2</v>
      </c>
      <c r="F69" s="116">
        <f t="shared" si="48"/>
        <v>0</v>
      </c>
      <c r="G69" s="118">
        <f t="shared" si="48"/>
        <v>0</v>
      </c>
      <c r="H69" s="10">
        <f t="shared" si="49"/>
        <v>1</v>
      </c>
      <c r="I69" s="115">
        <f t="shared" si="49"/>
        <v>0</v>
      </c>
      <c r="J69" s="116">
        <v>1</v>
      </c>
      <c r="K69" s="117">
        <v>0</v>
      </c>
      <c r="L69" s="116">
        <v>0</v>
      </c>
      <c r="M69" s="118">
        <v>0</v>
      </c>
      <c r="N69" s="10">
        <f t="shared" si="50"/>
        <v>3</v>
      </c>
      <c r="O69" s="115">
        <f t="shared" si="50"/>
        <v>2</v>
      </c>
      <c r="P69" s="116">
        <f t="shared" si="50"/>
        <v>3</v>
      </c>
      <c r="Q69" s="117">
        <f t="shared" si="50"/>
        <v>2</v>
      </c>
      <c r="R69" s="116">
        <f t="shared" si="50"/>
        <v>0</v>
      </c>
      <c r="S69" s="118">
        <f t="shared" si="50"/>
        <v>0</v>
      </c>
      <c r="T69" s="10">
        <f t="shared" si="51"/>
        <v>3</v>
      </c>
      <c r="U69" s="115">
        <f t="shared" si="51"/>
        <v>2</v>
      </c>
      <c r="V69" s="116">
        <v>3</v>
      </c>
      <c r="W69" s="117">
        <v>2</v>
      </c>
      <c r="X69" s="116">
        <v>0</v>
      </c>
      <c r="Y69" s="118">
        <v>0</v>
      </c>
      <c r="Z69" s="10">
        <f t="shared" si="52"/>
        <v>0</v>
      </c>
      <c r="AA69" s="115">
        <f t="shared" si="52"/>
        <v>0</v>
      </c>
      <c r="AB69" s="116">
        <v>0</v>
      </c>
      <c r="AC69" s="117">
        <v>0</v>
      </c>
      <c r="AD69" s="116">
        <v>0</v>
      </c>
      <c r="AE69" s="243">
        <v>0</v>
      </c>
      <c r="AF69" s="260">
        <v>0</v>
      </c>
      <c r="AG69" s="251">
        <v>0</v>
      </c>
      <c r="AH69" s="52"/>
      <c r="AI69" s="119"/>
      <c r="AJ69" s="120"/>
      <c r="AK69" s="121"/>
      <c r="AL69" s="162"/>
      <c r="AM69" s="123"/>
    </row>
    <row r="70" spans="1:39" ht="21" customHeight="1">
      <c r="A70" s="6" t="s">
        <v>41</v>
      </c>
      <c r="B70" s="10">
        <f t="shared" si="46"/>
        <v>4</v>
      </c>
      <c r="C70" s="115">
        <f t="shared" si="46"/>
        <v>1</v>
      </c>
      <c r="D70" s="116">
        <f t="shared" si="47"/>
        <v>3</v>
      </c>
      <c r="E70" s="117">
        <f t="shared" si="47"/>
        <v>1</v>
      </c>
      <c r="F70" s="116">
        <f t="shared" si="48"/>
        <v>1</v>
      </c>
      <c r="G70" s="118">
        <f t="shared" si="48"/>
        <v>0</v>
      </c>
      <c r="H70" s="10">
        <f t="shared" si="49"/>
        <v>1</v>
      </c>
      <c r="I70" s="115">
        <f t="shared" si="49"/>
        <v>0</v>
      </c>
      <c r="J70" s="116">
        <v>0</v>
      </c>
      <c r="K70" s="117">
        <v>0</v>
      </c>
      <c r="L70" s="116">
        <v>1</v>
      </c>
      <c r="M70" s="118">
        <v>0</v>
      </c>
      <c r="N70" s="10">
        <f t="shared" si="50"/>
        <v>3</v>
      </c>
      <c r="O70" s="115">
        <f t="shared" si="50"/>
        <v>1</v>
      </c>
      <c r="P70" s="116">
        <f t="shared" si="50"/>
        <v>1</v>
      </c>
      <c r="Q70" s="117">
        <f t="shared" si="50"/>
        <v>1</v>
      </c>
      <c r="R70" s="116">
        <f t="shared" si="50"/>
        <v>2</v>
      </c>
      <c r="S70" s="118">
        <f t="shared" si="50"/>
        <v>0</v>
      </c>
      <c r="T70" s="10">
        <f t="shared" si="51"/>
        <v>3</v>
      </c>
      <c r="U70" s="115">
        <f t="shared" si="51"/>
        <v>1</v>
      </c>
      <c r="V70" s="116">
        <v>1</v>
      </c>
      <c r="W70" s="117">
        <v>1</v>
      </c>
      <c r="X70" s="116">
        <v>2</v>
      </c>
      <c r="Y70" s="118">
        <v>0</v>
      </c>
      <c r="Z70" s="10">
        <f t="shared" si="52"/>
        <v>0</v>
      </c>
      <c r="AA70" s="115">
        <f t="shared" si="52"/>
        <v>0</v>
      </c>
      <c r="AB70" s="116">
        <v>0</v>
      </c>
      <c r="AC70" s="117">
        <v>0</v>
      </c>
      <c r="AD70" s="116">
        <v>0</v>
      </c>
      <c r="AE70" s="243">
        <v>0</v>
      </c>
      <c r="AF70" s="260">
        <v>0</v>
      </c>
      <c r="AG70" s="251">
        <v>0</v>
      </c>
      <c r="AH70" s="52"/>
      <c r="AI70" s="119"/>
      <c r="AJ70" s="120"/>
      <c r="AK70" s="121"/>
      <c r="AL70" s="162"/>
      <c r="AM70" s="123"/>
    </row>
    <row r="71" spans="1:39" ht="21" customHeight="1">
      <c r="A71" s="8" t="s">
        <v>160</v>
      </c>
      <c r="B71" s="163">
        <f t="shared" ref="B71:G71" si="53">SUM(B66:B70)</f>
        <v>26</v>
      </c>
      <c r="C71" s="124">
        <f t="shared" si="53"/>
        <v>16</v>
      </c>
      <c r="D71" s="125">
        <f t="shared" si="53"/>
        <v>25</v>
      </c>
      <c r="E71" s="126">
        <f t="shared" si="53"/>
        <v>16</v>
      </c>
      <c r="F71" s="125">
        <f t="shared" si="53"/>
        <v>1</v>
      </c>
      <c r="G71" s="127">
        <f t="shared" si="53"/>
        <v>0</v>
      </c>
      <c r="H71" s="163">
        <f t="shared" ref="H71:AG71" si="54">SUM(H66:H70)</f>
        <v>8</v>
      </c>
      <c r="I71" s="124">
        <f t="shared" si="54"/>
        <v>2</v>
      </c>
      <c r="J71" s="125">
        <f t="shared" si="54"/>
        <v>7</v>
      </c>
      <c r="K71" s="126">
        <f t="shared" si="54"/>
        <v>2</v>
      </c>
      <c r="L71" s="125">
        <f t="shared" si="54"/>
        <v>1</v>
      </c>
      <c r="M71" s="127">
        <f t="shared" si="54"/>
        <v>0</v>
      </c>
      <c r="N71" s="163">
        <f t="shared" si="54"/>
        <v>18</v>
      </c>
      <c r="O71" s="124">
        <f t="shared" si="54"/>
        <v>14</v>
      </c>
      <c r="P71" s="125">
        <f t="shared" si="54"/>
        <v>16</v>
      </c>
      <c r="Q71" s="126">
        <f t="shared" si="54"/>
        <v>14</v>
      </c>
      <c r="R71" s="125">
        <f t="shared" si="54"/>
        <v>2</v>
      </c>
      <c r="S71" s="127">
        <f t="shared" si="54"/>
        <v>0</v>
      </c>
      <c r="T71" s="163">
        <f t="shared" si="54"/>
        <v>18</v>
      </c>
      <c r="U71" s="124">
        <f t="shared" si="54"/>
        <v>14</v>
      </c>
      <c r="V71" s="125">
        <f t="shared" si="54"/>
        <v>16</v>
      </c>
      <c r="W71" s="126">
        <f t="shared" si="54"/>
        <v>14</v>
      </c>
      <c r="X71" s="125">
        <f t="shared" si="54"/>
        <v>2</v>
      </c>
      <c r="Y71" s="127">
        <f t="shared" si="54"/>
        <v>0</v>
      </c>
      <c r="Z71" s="163">
        <f t="shared" si="54"/>
        <v>0</v>
      </c>
      <c r="AA71" s="124">
        <f t="shared" si="54"/>
        <v>0</v>
      </c>
      <c r="AB71" s="125">
        <f t="shared" si="54"/>
        <v>0</v>
      </c>
      <c r="AC71" s="126">
        <f t="shared" si="54"/>
        <v>0</v>
      </c>
      <c r="AD71" s="125">
        <f t="shared" si="54"/>
        <v>0</v>
      </c>
      <c r="AE71" s="167">
        <f t="shared" si="54"/>
        <v>0</v>
      </c>
      <c r="AF71" s="261">
        <f t="shared" si="54"/>
        <v>0</v>
      </c>
      <c r="AG71" s="253">
        <f t="shared" si="54"/>
        <v>0</v>
      </c>
      <c r="AH71" s="164">
        <f>集計表1!B66/B71</f>
        <v>1979.4230769230769</v>
      </c>
      <c r="AI71" s="129">
        <f>集計表2!C67/集計表1!B66</f>
        <v>9.1650053434372882</v>
      </c>
      <c r="AJ71" s="130">
        <f>集計表2!F67/集計表1!B66</f>
        <v>0.17400174876129409</v>
      </c>
      <c r="AK71" s="131">
        <f>集計表2!I67/集計表1!B66</f>
        <v>7.4573205090838437</v>
      </c>
      <c r="AL71" s="132">
        <f>集計表2!G67/集計表1!B66</f>
        <v>0.72661031769163509</v>
      </c>
      <c r="AM71" s="133">
        <f>集計表2!I67/集計表2!G67</f>
        <v>10.263163524535365</v>
      </c>
    </row>
    <row r="72" spans="1:39" ht="21" customHeight="1">
      <c r="A72" s="28" t="s">
        <v>146</v>
      </c>
      <c r="B72" s="276">
        <f t="shared" ref="B72:C76" si="55">H72+N72</f>
        <v>12</v>
      </c>
      <c r="C72" s="285">
        <f t="shared" si="55"/>
        <v>8</v>
      </c>
      <c r="D72" s="286">
        <f t="shared" ref="D72:E76" si="56">J72+T72</f>
        <v>10</v>
      </c>
      <c r="E72" s="287">
        <f t="shared" si="56"/>
        <v>7</v>
      </c>
      <c r="F72" s="276">
        <f t="shared" ref="F72:G76" si="57">L72+Z72</f>
        <v>2</v>
      </c>
      <c r="G72" s="288">
        <f t="shared" si="57"/>
        <v>1</v>
      </c>
      <c r="H72" s="276">
        <f t="shared" ref="H72:I76" si="58">J72+L72</f>
        <v>5</v>
      </c>
      <c r="I72" s="285">
        <f t="shared" si="58"/>
        <v>2</v>
      </c>
      <c r="J72" s="286">
        <v>4</v>
      </c>
      <c r="K72" s="287">
        <v>2</v>
      </c>
      <c r="L72" s="276">
        <v>1</v>
      </c>
      <c r="M72" s="288">
        <v>0</v>
      </c>
      <c r="N72" s="276">
        <f t="shared" ref="N72:S76" si="59">T72+Z72</f>
        <v>7</v>
      </c>
      <c r="O72" s="285">
        <f t="shared" si="59"/>
        <v>6</v>
      </c>
      <c r="P72" s="286">
        <f t="shared" si="59"/>
        <v>1</v>
      </c>
      <c r="Q72" s="287">
        <f t="shared" si="59"/>
        <v>1</v>
      </c>
      <c r="R72" s="276">
        <f t="shared" si="59"/>
        <v>6</v>
      </c>
      <c r="S72" s="288">
        <f t="shared" si="59"/>
        <v>5</v>
      </c>
      <c r="T72" s="276">
        <f t="shared" ref="T72:U76" si="60">V72+X72</f>
        <v>6</v>
      </c>
      <c r="U72" s="285">
        <f t="shared" si="60"/>
        <v>5</v>
      </c>
      <c r="V72" s="286">
        <v>1</v>
      </c>
      <c r="W72" s="287">
        <v>1</v>
      </c>
      <c r="X72" s="276">
        <v>5</v>
      </c>
      <c r="Y72" s="288">
        <v>4</v>
      </c>
      <c r="Z72" s="276">
        <f t="shared" ref="Z72:AA76" si="61">AB72+AD72</f>
        <v>1</v>
      </c>
      <c r="AA72" s="285">
        <f t="shared" si="61"/>
        <v>1</v>
      </c>
      <c r="AB72" s="286">
        <v>0</v>
      </c>
      <c r="AC72" s="287">
        <v>0</v>
      </c>
      <c r="AD72" s="276">
        <v>1</v>
      </c>
      <c r="AE72" s="289">
        <v>1</v>
      </c>
      <c r="AF72" s="290">
        <v>0</v>
      </c>
      <c r="AG72" s="291">
        <v>0</v>
      </c>
      <c r="AH72" s="168"/>
      <c r="AI72" s="169"/>
      <c r="AJ72" s="170"/>
      <c r="AK72" s="171"/>
      <c r="AL72" s="172"/>
      <c r="AM72" s="173"/>
    </row>
    <row r="73" spans="1:39" ht="21" customHeight="1">
      <c r="A73" s="22" t="s">
        <v>132</v>
      </c>
      <c r="B73" s="10">
        <f t="shared" si="55"/>
        <v>7</v>
      </c>
      <c r="C73" s="115">
        <f t="shared" si="55"/>
        <v>1</v>
      </c>
      <c r="D73" s="116">
        <f t="shared" si="56"/>
        <v>5</v>
      </c>
      <c r="E73" s="117">
        <f t="shared" si="56"/>
        <v>1</v>
      </c>
      <c r="F73" s="116">
        <f t="shared" si="57"/>
        <v>2</v>
      </c>
      <c r="G73" s="118">
        <f t="shared" si="57"/>
        <v>0</v>
      </c>
      <c r="H73" s="10">
        <f t="shared" si="58"/>
        <v>2</v>
      </c>
      <c r="I73" s="115">
        <f t="shared" si="58"/>
        <v>1</v>
      </c>
      <c r="J73" s="116">
        <v>1</v>
      </c>
      <c r="K73" s="117">
        <v>1</v>
      </c>
      <c r="L73" s="116">
        <v>1</v>
      </c>
      <c r="M73" s="118">
        <v>0</v>
      </c>
      <c r="N73" s="10">
        <f t="shared" si="59"/>
        <v>5</v>
      </c>
      <c r="O73" s="115">
        <f t="shared" si="59"/>
        <v>0</v>
      </c>
      <c r="P73" s="116">
        <f t="shared" si="59"/>
        <v>1</v>
      </c>
      <c r="Q73" s="117">
        <f t="shared" si="59"/>
        <v>0</v>
      </c>
      <c r="R73" s="116">
        <f t="shared" si="59"/>
        <v>4</v>
      </c>
      <c r="S73" s="118">
        <f t="shared" si="59"/>
        <v>0</v>
      </c>
      <c r="T73" s="10">
        <f t="shared" si="60"/>
        <v>4</v>
      </c>
      <c r="U73" s="115">
        <f t="shared" si="60"/>
        <v>0</v>
      </c>
      <c r="V73" s="116">
        <v>1</v>
      </c>
      <c r="W73" s="117">
        <v>0</v>
      </c>
      <c r="X73" s="116">
        <v>3</v>
      </c>
      <c r="Y73" s="118">
        <v>0</v>
      </c>
      <c r="Z73" s="10">
        <f t="shared" si="61"/>
        <v>1</v>
      </c>
      <c r="AA73" s="115">
        <f t="shared" si="61"/>
        <v>0</v>
      </c>
      <c r="AB73" s="116">
        <v>0</v>
      </c>
      <c r="AC73" s="117">
        <v>0</v>
      </c>
      <c r="AD73" s="116">
        <v>1</v>
      </c>
      <c r="AE73" s="243">
        <v>0</v>
      </c>
      <c r="AF73" s="260">
        <v>0</v>
      </c>
      <c r="AG73" s="251">
        <v>0</v>
      </c>
      <c r="AH73" s="109"/>
      <c r="AI73" s="119"/>
      <c r="AJ73" s="120"/>
      <c r="AK73" s="121"/>
      <c r="AL73" s="162"/>
      <c r="AM73" s="123"/>
    </row>
    <row r="74" spans="1:39" ht="21" customHeight="1">
      <c r="A74" s="22" t="s">
        <v>133</v>
      </c>
      <c r="B74" s="10">
        <f t="shared" si="55"/>
        <v>7</v>
      </c>
      <c r="C74" s="115">
        <f t="shared" si="55"/>
        <v>2</v>
      </c>
      <c r="D74" s="116">
        <f t="shared" si="56"/>
        <v>5</v>
      </c>
      <c r="E74" s="117">
        <f t="shared" si="56"/>
        <v>2</v>
      </c>
      <c r="F74" s="116">
        <f t="shared" si="57"/>
        <v>2</v>
      </c>
      <c r="G74" s="118">
        <f t="shared" si="57"/>
        <v>0</v>
      </c>
      <c r="H74" s="10">
        <f t="shared" si="58"/>
        <v>2</v>
      </c>
      <c r="I74" s="115">
        <f t="shared" si="58"/>
        <v>1</v>
      </c>
      <c r="J74" s="116">
        <v>1</v>
      </c>
      <c r="K74" s="117">
        <v>1</v>
      </c>
      <c r="L74" s="116">
        <v>1</v>
      </c>
      <c r="M74" s="118">
        <v>0</v>
      </c>
      <c r="N74" s="10">
        <f t="shared" si="59"/>
        <v>5</v>
      </c>
      <c r="O74" s="115">
        <f t="shared" si="59"/>
        <v>1</v>
      </c>
      <c r="P74" s="116">
        <f t="shared" si="59"/>
        <v>1</v>
      </c>
      <c r="Q74" s="117">
        <f t="shared" si="59"/>
        <v>1</v>
      </c>
      <c r="R74" s="116">
        <f t="shared" si="59"/>
        <v>4</v>
      </c>
      <c r="S74" s="118">
        <f t="shared" si="59"/>
        <v>0</v>
      </c>
      <c r="T74" s="10">
        <f t="shared" si="60"/>
        <v>4</v>
      </c>
      <c r="U74" s="115">
        <f t="shared" si="60"/>
        <v>1</v>
      </c>
      <c r="V74" s="116">
        <v>1</v>
      </c>
      <c r="W74" s="117">
        <v>1</v>
      </c>
      <c r="X74" s="116">
        <v>3</v>
      </c>
      <c r="Y74" s="118">
        <v>0</v>
      </c>
      <c r="Z74" s="10">
        <f t="shared" si="61"/>
        <v>1</v>
      </c>
      <c r="AA74" s="115">
        <f t="shared" si="61"/>
        <v>0</v>
      </c>
      <c r="AB74" s="116">
        <v>0</v>
      </c>
      <c r="AC74" s="117">
        <v>0</v>
      </c>
      <c r="AD74" s="116">
        <v>1</v>
      </c>
      <c r="AE74" s="243">
        <v>0</v>
      </c>
      <c r="AF74" s="260">
        <v>0</v>
      </c>
      <c r="AG74" s="251">
        <v>0</v>
      </c>
      <c r="AH74" s="109"/>
      <c r="AI74" s="119"/>
      <c r="AJ74" s="120"/>
      <c r="AK74" s="121"/>
      <c r="AL74" s="162"/>
      <c r="AM74" s="123"/>
    </row>
    <row r="75" spans="1:39" ht="21" customHeight="1">
      <c r="A75" s="22" t="s">
        <v>134</v>
      </c>
      <c r="B75" s="10"/>
      <c r="C75" s="115"/>
      <c r="D75" s="116"/>
      <c r="E75" s="117"/>
      <c r="F75" s="116"/>
      <c r="G75" s="118"/>
      <c r="H75" s="10"/>
      <c r="I75" s="115"/>
      <c r="J75" s="116"/>
      <c r="K75" s="117"/>
      <c r="L75" s="116"/>
      <c r="M75" s="118"/>
      <c r="N75" s="10"/>
      <c r="O75" s="115"/>
      <c r="P75" s="116"/>
      <c r="Q75" s="117"/>
      <c r="R75" s="116"/>
      <c r="S75" s="118"/>
      <c r="T75" s="10"/>
      <c r="U75" s="115"/>
      <c r="V75" s="116"/>
      <c r="W75" s="117"/>
      <c r="X75" s="116"/>
      <c r="Y75" s="118"/>
      <c r="Z75" s="10"/>
      <c r="AA75" s="115"/>
      <c r="AB75" s="116"/>
      <c r="AC75" s="117"/>
      <c r="AD75" s="116"/>
      <c r="AE75" s="243"/>
      <c r="AF75" s="260"/>
      <c r="AG75" s="251"/>
      <c r="AH75" s="109"/>
      <c r="AI75" s="119"/>
      <c r="AJ75" s="120"/>
      <c r="AK75" s="121"/>
      <c r="AL75" s="162"/>
      <c r="AM75" s="123"/>
    </row>
    <row r="76" spans="1:39" ht="21" customHeight="1">
      <c r="A76" s="22" t="s">
        <v>138</v>
      </c>
      <c r="B76" s="10">
        <f t="shared" si="55"/>
        <v>7</v>
      </c>
      <c r="C76" s="115">
        <f t="shared" si="55"/>
        <v>3</v>
      </c>
      <c r="D76" s="116">
        <f t="shared" si="56"/>
        <v>5</v>
      </c>
      <c r="E76" s="117">
        <f t="shared" si="56"/>
        <v>2</v>
      </c>
      <c r="F76" s="116">
        <f t="shared" si="57"/>
        <v>2</v>
      </c>
      <c r="G76" s="118">
        <f t="shared" si="57"/>
        <v>1</v>
      </c>
      <c r="H76" s="10">
        <f t="shared" si="58"/>
        <v>2</v>
      </c>
      <c r="I76" s="115">
        <f t="shared" si="58"/>
        <v>1</v>
      </c>
      <c r="J76" s="116">
        <v>1</v>
      </c>
      <c r="K76" s="117">
        <v>1</v>
      </c>
      <c r="L76" s="116">
        <v>1</v>
      </c>
      <c r="M76" s="118">
        <v>0</v>
      </c>
      <c r="N76" s="10">
        <f t="shared" si="59"/>
        <v>5</v>
      </c>
      <c r="O76" s="115">
        <f t="shared" si="59"/>
        <v>2</v>
      </c>
      <c r="P76" s="116">
        <f t="shared" si="59"/>
        <v>1</v>
      </c>
      <c r="Q76" s="117">
        <f t="shared" si="59"/>
        <v>0</v>
      </c>
      <c r="R76" s="116">
        <f t="shared" si="59"/>
        <v>4</v>
      </c>
      <c r="S76" s="118">
        <f t="shared" si="59"/>
        <v>2</v>
      </c>
      <c r="T76" s="10">
        <f t="shared" si="60"/>
        <v>4</v>
      </c>
      <c r="U76" s="115">
        <f t="shared" si="60"/>
        <v>1</v>
      </c>
      <c r="V76" s="116">
        <v>1</v>
      </c>
      <c r="W76" s="117">
        <v>0</v>
      </c>
      <c r="X76" s="116">
        <v>3</v>
      </c>
      <c r="Y76" s="118">
        <v>1</v>
      </c>
      <c r="Z76" s="10">
        <f t="shared" si="61"/>
        <v>1</v>
      </c>
      <c r="AA76" s="115">
        <f t="shared" si="61"/>
        <v>1</v>
      </c>
      <c r="AB76" s="116">
        <v>0</v>
      </c>
      <c r="AC76" s="117">
        <v>0</v>
      </c>
      <c r="AD76" s="116">
        <v>1</v>
      </c>
      <c r="AE76" s="243">
        <v>1</v>
      </c>
      <c r="AF76" s="260">
        <v>0</v>
      </c>
      <c r="AG76" s="251">
        <v>0</v>
      </c>
      <c r="AH76" s="109"/>
      <c r="AI76" s="119"/>
      <c r="AJ76" s="120"/>
      <c r="AK76" s="121"/>
      <c r="AL76" s="162"/>
      <c r="AM76" s="123"/>
    </row>
    <row r="77" spans="1:39" ht="21" customHeight="1">
      <c r="A77" s="3" t="s">
        <v>159</v>
      </c>
      <c r="B77" s="84">
        <f t="shared" ref="B77:G77" si="62">SUM(B72:B76)</f>
        <v>33</v>
      </c>
      <c r="C77" s="106">
        <f t="shared" si="62"/>
        <v>14</v>
      </c>
      <c r="D77" s="107">
        <f t="shared" si="62"/>
        <v>25</v>
      </c>
      <c r="E77" s="136">
        <f t="shared" si="62"/>
        <v>12</v>
      </c>
      <c r="F77" s="107">
        <f t="shared" si="62"/>
        <v>8</v>
      </c>
      <c r="G77" s="137">
        <f t="shared" si="62"/>
        <v>2</v>
      </c>
      <c r="H77" s="84">
        <f t="shared" ref="H77:AE77" si="63">SUM(H72:H76)</f>
        <v>11</v>
      </c>
      <c r="I77" s="106">
        <f t="shared" si="63"/>
        <v>5</v>
      </c>
      <c r="J77" s="107">
        <f t="shared" si="63"/>
        <v>7</v>
      </c>
      <c r="K77" s="136">
        <f t="shared" si="63"/>
        <v>5</v>
      </c>
      <c r="L77" s="107">
        <f t="shared" si="63"/>
        <v>4</v>
      </c>
      <c r="M77" s="137">
        <f t="shared" si="63"/>
        <v>0</v>
      </c>
      <c r="N77" s="84">
        <f t="shared" si="63"/>
        <v>22</v>
      </c>
      <c r="O77" s="106">
        <f t="shared" si="63"/>
        <v>9</v>
      </c>
      <c r="P77" s="107">
        <f t="shared" si="63"/>
        <v>4</v>
      </c>
      <c r="Q77" s="136">
        <f t="shared" si="63"/>
        <v>2</v>
      </c>
      <c r="R77" s="107">
        <f t="shared" si="63"/>
        <v>18</v>
      </c>
      <c r="S77" s="137">
        <f t="shared" si="63"/>
        <v>7</v>
      </c>
      <c r="T77" s="84">
        <f t="shared" si="63"/>
        <v>18</v>
      </c>
      <c r="U77" s="106">
        <f t="shared" si="63"/>
        <v>7</v>
      </c>
      <c r="V77" s="107">
        <f t="shared" si="63"/>
        <v>4</v>
      </c>
      <c r="W77" s="136">
        <f t="shared" si="63"/>
        <v>2</v>
      </c>
      <c r="X77" s="107">
        <f t="shared" si="63"/>
        <v>14</v>
      </c>
      <c r="Y77" s="137">
        <f t="shared" si="63"/>
        <v>5</v>
      </c>
      <c r="Z77" s="84">
        <f t="shared" si="63"/>
        <v>4</v>
      </c>
      <c r="AA77" s="106">
        <f t="shared" si="63"/>
        <v>2</v>
      </c>
      <c r="AB77" s="107">
        <f t="shared" si="63"/>
        <v>0</v>
      </c>
      <c r="AC77" s="136">
        <f t="shared" si="63"/>
        <v>0</v>
      </c>
      <c r="AD77" s="107">
        <f t="shared" si="63"/>
        <v>4</v>
      </c>
      <c r="AE77" s="108">
        <f t="shared" si="63"/>
        <v>2</v>
      </c>
      <c r="AF77" s="262">
        <f>SUM(AF72:AF76)</f>
        <v>0</v>
      </c>
      <c r="AG77" s="250">
        <f>SUM(AG72:AG76)</f>
        <v>0</v>
      </c>
      <c r="AH77" s="138">
        <f>集計表1!B72/B77</f>
        <v>2781.3333333333335</v>
      </c>
      <c r="AI77" s="110">
        <f>集計表2!C73/集計表1!B72</f>
        <v>4.1519654841802494</v>
      </c>
      <c r="AJ77" s="111">
        <f>集計表2!F73/集計表1!B72</f>
        <v>8.903512594787763E-2</v>
      </c>
      <c r="AK77" s="112">
        <f>集計表2!I73/集計表1!B72</f>
        <v>5.7017236119585109</v>
      </c>
      <c r="AL77" s="174">
        <f>集計表2!G73/集計表1!B72</f>
        <v>0.4541968099015079</v>
      </c>
      <c r="AM77" s="175">
        <f>集計表2!I73/集計表2!G73</f>
        <v>12.553420648627903</v>
      </c>
    </row>
    <row r="78" spans="1:39" ht="21" customHeight="1">
      <c r="A78" s="181" t="s">
        <v>4</v>
      </c>
      <c r="B78" s="84">
        <f>+B36+B42+B77+B52+B53+B56+B59+B62+B65+B71</f>
        <v>203</v>
      </c>
      <c r="C78" s="136">
        <f t="shared" ref="C78:AG78" si="64">+C36+C42+C77+C52+C53+C56+C59+C62+C65+C71</f>
        <v>115</v>
      </c>
      <c r="D78" s="107">
        <f t="shared" si="64"/>
        <v>183</v>
      </c>
      <c r="E78" s="136">
        <f t="shared" si="64"/>
        <v>112</v>
      </c>
      <c r="F78" s="107">
        <f t="shared" si="64"/>
        <v>20</v>
      </c>
      <c r="G78" s="176">
        <f t="shared" si="64"/>
        <v>3</v>
      </c>
      <c r="H78" s="84">
        <f t="shared" si="64"/>
        <v>87</v>
      </c>
      <c r="I78" s="136">
        <f t="shared" si="64"/>
        <v>44</v>
      </c>
      <c r="J78" s="107">
        <f t="shared" si="64"/>
        <v>75</v>
      </c>
      <c r="K78" s="136">
        <f t="shared" si="64"/>
        <v>43</v>
      </c>
      <c r="L78" s="107">
        <f t="shared" si="64"/>
        <v>12</v>
      </c>
      <c r="M78" s="176">
        <f t="shared" si="64"/>
        <v>1</v>
      </c>
      <c r="N78" s="84">
        <f t="shared" si="64"/>
        <v>116</v>
      </c>
      <c r="O78" s="136">
        <f t="shared" si="64"/>
        <v>71</v>
      </c>
      <c r="P78" s="107">
        <f t="shared" si="64"/>
        <v>65</v>
      </c>
      <c r="Q78" s="136">
        <f t="shared" si="64"/>
        <v>50</v>
      </c>
      <c r="R78" s="107">
        <f t="shared" si="64"/>
        <v>51</v>
      </c>
      <c r="S78" s="176">
        <f t="shared" si="64"/>
        <v>21</v>
      </c>
      <c r="T78" s="84">
        <f t="shared" si="64"/>
        <v>108</v>
      </c>
      <c r="U78" s="136">
        <f t="shared" si="64"/>
        <v>69</v>
      </c>
      <c r="V78" s="107">
        <f t="shared" si="64"/>
        <v>63</v>
      </c>
      <c r="W78" s="136">
        <f t="shared" si="64"/>
        <v>50</v>
      </c>
      <c r="X78" s="107">
        <f t="shared" si="64"/>
        <v>45</v>
      </c>
      <c r="Y78" s="176">
        <f t="shared" si="64"/>
        <v>19</v>
      </c>
      <c r="Z78" s="84">
        <f t="shared" si="64"/>
        <v>8</v>
      </c>
      <c r="AA78" s="136">
        <f t="shared" si="64"/>
        <v>2</v>
      </c>
      <c r="AB78" s="107">
        <f t="shared" si="64"/>
        <v>2</v>
      </c>
      <c r="AC78" s="136">
        <f t="shared" si="64"/>
        <v>0</v>
      </c>
      <c r="AD78" s="107">
        <f t="shared" si="64"/>
        <v>6</v>
      </c>
      <c r="AE78" s="108">
        <f t="shared" si="64"/>
        <v>2</v>
      </c>
      <c r="AF78" s="262">
        <f t="shared" si="64"/>
        <v>0</v>
      </c>
      <c r="AG78" s="254">
        <f t="shared" si="64"/>
        <v>155</v>
      </c>
      <c r="AH78" s="109">
        <f>集計表1!B73/B78</f>
        <v>4808.6256157635471</v>
      </c>
      <c r="AI78" s="119">
        <f>集計表2!C74/集計表1!B73</f>
        <v>3.9394581371119837</v>
      </c>
      <c r="AJ78" s="120">
        <f>集計表2!F74/集計表1!B73</f>
        <v>0.10616390292075714</v>
      </c>
      <c r="AK78" s="121">
        <f>集計表2!I74/集計表1!B73</f>
        <v>4.6930771980974253</v>
      </c>
      <c r="AL78" s="177">
        <f>集計表2!G74/集計表1!B73</f>
        <v>0.3705225933282863</v>
      </c>
      <c r="AM78" s="135">
        <f>集計表2!I74/集計表2!G74</f>
        <v>12.66610264151778</v>
      </c>
    </row>
    <row r="79" spans="1:39" ht="21" customHeight="1">
      <c r="A79" s="21" t="s">
        <v>5</v>
      </c>
      <c r="B79" s="292">
        <f t="shared" ref="B79:C82" si="65">H79+N79</f>
        <v>10</v>
      </c>
      <c r="C79" s="293">
        <f t="shared" si="65"/>
        <v>5</v>
      </c>
      <c r="D79" s="294">
        <f t="shared" ref="D79:E82" si="66">J79+T79</f>
        <v>8</v>
      </c>
      <c r="E79" s="295">
        <f t="shared" si="66"/>
        <v>5</v>
      </c>
      <c r="F79" s="116">
        <f t="shared" ref="F79:G82" si="67">L79+Z79</f>
        <v>2</v>
      </c>
      <c r="G79" s="118">
        <f t="shared" si="67"/>
        <v>0</v>
      </c>
      <c r="H79" s="292">
        <f t="shared" ref="H79:I82" si="68">J79+L79</f>
        <v>3</v>
      </c>
      <c r="I79" s="293">
        <f t="shared" si="68"/>
        <v>0</v>
      </c>
      <c r="J79" s="294">
        <v>1</v>
      </c>
      <c r="K79" s="295">
        <v>0</v>
      </c>
      <c r="L79" s="116">
        <v>2</v>
      </c>
      <c r="M79" s="118">
        <v>0</v>
      </c>
      <c r="N79" s="292">
        <f t="shared" ref="N79:S82" si="69">T79+Z79</f>
        <v>7</v>
      </c>
      <c r="O79" s="293">
        <f t="shared" si="69"/>
        <v>5</v>
      </c>
      <c r="P79" s="294">
        <f t="shared" si="69"/>
        <v>7</v>
      </c>
      <c r="Q79" s="295">
        <f t="shared" si="69"/>
        <v>5</v>
      </c>
      <c r="R79" s="116">
        <f t="shared" si="69"/>
        <v>0</v>
      </c>
      <c r="S79" s="118">
        <f t="shared" si="69"/>
        <v>0</v>
      </c>
      <c r="T79" s="292">
        <f t="shared" ref="T79:U82" si="70">V79+X79</f>
        <v>7</v>
      </c>
      <c r="U79" s="293">
        <f t="shared" si="70"/>
        <v>5</v>
      </c>
      <c r="V79" s="294">
        <v>7</v>
      </c>
      <c r="W79" s="295">
        <v>5</v>
      </c>
      <c r="X79" s="116">
        <v>0</v>
      </c>
      <c r="Y79" s="118">
        <v>0</v>
      </c>
      <c r="Z79" s="292">
        <f t="shared" ref="Z79:AA82" si="71">AB79+AD79</f>
        <v>0</v>
      </c>
      <c r="AA79" s="293">
        <f t="shared" si="71"/>
        <v>0</v>
      </c>
      <c r="AB79" s="294">
        <v>0</v>
      </c>
      <c r="AC79" s="295">
        <v>0</v>
      </c>
      <c r="AD79" s="116">
        <v>0</v>
      </c>
      <c r="AE79" s="243">
        <v>0</v>
      </c>
      <c r="AF79" s="260">
        <v>0</v>
      </c>
      <c r="AG79" s="251">
        <v>0</v>
      </c>
      <c r="AH79" s="93">
        <f>集計表1!B74/B79</f>
        <v>2085.5</v>
      </c>
      <c r="AI79" s="94">
        <f>集計表2!C75/集計表1!B74</f>
        <v>4.2655957803883959</v>
      </c>
      <c r="AJ79" s="95">
        <f>集計表2!F75/集計表1!B74</f>
        <v>9.1345001198753301E-2</v>
      </c>
      <c r="AK79" s="96">
        <f>集計表2!I75/集計表1!B74</f>
        <v>4.3366099256772959</v>
      </c>
      <c r="AL79" s="97">
        <f>集計表2!G75/集計表1!B74</f>
        <v>0.36667465835531049</v>
      </c>
      <c r="AM79" s="98">
        <f>集計表2!I75/集計表2!G75</f>
        <v>11.826860206616974</v>
      </c>
    </row>
    <row r="80" spans="1:39" ht="21" customHeight="1">
      <c r="A80" s="22" t="s">
        <v>6</v>
      </c>
      <c r="B80" s="10">
        <f t="shared" si="65"/>
        <v>8</v>
      </c>
      <c r="C80" s="117">
        <f t="shared" si="65"/>
        <v>4</v>
      </c>
      <c r="D80" s="10">
        <f t="shared" si="66"/>
        <v>8</v>
      </c>
      <c r="E80" s="115">
        <f t="shared" si="66"/>
        <v>4</v>
      </c>
      <c r="F80" s="116">
        <f t="shared" si="67"/>
        <v>0</v>
      </c>
      <c r="G80" s="118">
        <f t="shared" si="67"/>
        <v>0</v>
      </c>
      <c r="H80" s="10">
        <f t="shared" si="68"/>
        <v>2</v>
      </c>
      <c r="I80" s="117">
        <f t="shared" si="68"/>
        <v>1</v>
      </c>
      <c r="J80" s="10">
        <v>2</v>
      </c>
      <c r="K80" s="115">
        <v>1</v>
      </c>
      <c r="L80" s="116">
        <v>0</v>
      </c>
      <c r="M80" s="118">
        <v>0</v>
      </c>
      <c r="N80" s="10">
        <f t="shared" si="69"/>
        <v>6</v>
      </c>
      <c r="O80" s="117">
        <f t="shared" si="69"/>
        <v>3</v>
      </c>
      <c r="P80" s="10">
        <f t="shared" si="69"/>
        <v>4</v>
      </c>
      <c r="Q80" s="115">
        <f t="shared" si="69"/>
        <v>3</v>
      </c>
      <c r="R80" s="116">
        <f t="shared" si="69"/>
        <v>2</v>
      </c>
      <c r="S80" s="118">
        <f t="shared" si="69"/>
        <v>0</v>
      </c>
      <c r="T80" s="10">
        <f t="shared" si="70"/>
        <v>6</v>
      </c>
      <c r="U80" s="117">
        <f t="shared" si="70"/>
        <v>3</v>
      </c>
      <c r="V80" s="10">
        <v>4</v>
      </c>
      <c r="W80" s="115">
        <v>3</v>
      </c>
      <c r="X80" s="116">
        <v>2</v>
      </c>
      <c r="Y80" s="118">
        <v>0</v>
      </c>
      <c r="Z80" s="10">
        <f t="shared" si="71"/>
        <v>0</v>
      </c>
      <c r="AA80" s="117">
        <f t="shared" si="71"/>
        <v>0</v>
      </c>
      <c r="AB80" s="10">
        <v>0</v>
      </c>
      <c r="AC80" s="115">
        <v>0</v>
      </c>
      <c r="AD80" s="116">
        <v>0</v>
      </c>
      <c r="AE80" s="243">
        <v>0</v>
      </c>
      <c r="AF80" s="260">
        <v>0</v>
      </c>
      <c r="AG80" s="251">
        <v>0</v>
      </c>
      <c r="AH80" s="109">
        <f>集計表1!B75/B80</f>
        <v>3297.875</v>
      </c>
      <c r="AI80" s="119">
        <f>集計表2!C76/集計表1!B75</f>
        <v>3.9344274722359094</v>
      </c>
      <c r="AJ80" s="120">
        <f>集計表2!F76/集計表1!B75</f>
        <v>0.11105636205132093</v>
      </c>
      <c r="AK80" s="121">
        <f>集計表2!I76/集計表1!B75</f>
        <v>5.1002539514081038</v>
      </c>
      <c r="AL80" s="177">
        <f>集計表2!G76/集計表1!B75</f>
        <v>0.58840920289580412</v>
      </c>
      <c r="AM80" s="135">
        <f>集計表2!I76/集計表2!G76</f>
        <v>8.6678691059005413</v>
      </c>
    </row>
    <row r="81" spans="1:39" ht="21" customHeight="1">
      <c r="A81" s="22" t="s">
        <v>7</v>
      </c>
      <c r="B81" s="10">
        <f t="shared" si="65"/>
        <v>7</v>
      </c>
      <c r="C81" s="115">
        <f t="shared" si="65"/>
        <v>3</v>
      </c>
      <c r="D81" s="116">
        <f t="shared" si="66"/>
        <v>6</v>
      </c>
      <c r="E81" s="117">
        <f t="shared" si="66"/>
        <v>3</v>
      </c>
      <c r="F81" s="116">
        <f t="shared" si="67"/>
        <v>1</v>
      </c>
      <c r="G81" s="118">
        <f t="shared" si="67"/>
        <v>0</v>
      </c>
      <c r="H81" s="10">
        <f t="shared" si="68"/>
        <v>4</v>
      </c>
      <c r="I81" s="115">
        <f t="shared" si="68"/>
        <v>2</v>
      </c>
      <c r="J81" s="116">
        <v>3</v>
      </c>
      <c r="K81" s="117">
        <v>2</v>
      </c>
      <c r="L81" s="116">
        <v>1</v>
      </c>
      <c r="M81" s="118">
        <v>0</v>
      </c>
      <c r="N81" s="10">
        <f t="shared" si="69"/>
        <v>3</v>
      </c>
      <c r="O81" s="115">
        <f t="shared" si="69"/>
        <v>1</v>
      </c>
      <c r="P81" s="116">
        <f t="shared" si="69"/>
        <v>3</v>
      </c>
      <c r="Q81" s="117">
        <f t="shared" si="69"/>
        <v>1</v>
      </c>
      <c r="R81" s="116">
        <f t="shared" si="69"/>
        <v>0</v>
      </c>
      <c r="S81" s="118">
        <f t="shared" si="69"/>
        <v>0</v>
      </c>
      <c r="T81" s="10">
        <f t="shared" si="70"/>
        <v>3</v>
      </c>
      <c r="U81" s="115">
        <f t="shared" si="70"/>
        <v>1</v>
      </c>
      <c r="V81" s="116">
        <v>3</v>
      </c>
      <c r="W81" s="117">
        <v>1</v>
      </c>
      <c r="X81" s="116">
        <v>0</v>
      </c>
      <c r="Y81" s="118">
        <v>0</v>
      </c>
      <c r="Z81" s="10">
        <f t="shared" si="71"/>
        <v>0</v>
      </c>
      <c r="AA81" s="115">
        <f t="shared" si="71"/>
        <v>0</v>
      </c>
      <c r="AB81" s="116">
        <v>0</v>
      </c>
      <c r="AC81" s="117">
        <v>0</v>
      </c>
      <c r="AD81" s="116">
        <v>0</v>
      </c>
      <c r="AE81" s="243">
        <v>0</v>
      </c>
      <c r="AF81" s="260">
        <v>0</v>
      </c>
      <c r="AG81" s="251">
        <v>0</v>
      </c>
      <c r="AH81" s="109">
        <f>集計表1!B76/B81</f>
        <v>3627.7142857142858</v>
      </c>
      <c r="AI81" s="119">
        <f>集計表2!C77/集計表1!B76</f>
        <v>4.3610695439867682</v>
      </c>
      <c r="AJ81" s="120">
        <f>集計表2!F77/集計表1!B76</f>
        <v>0.13837914467984563</v>
      </c>
      <c r="AK81" s="121">
        <f>集計表2!I77/集計表1!B76</f>
        <v>3.9770812002835316</v>
      </c>
      <c r="AL81" s="177">
        <f>集計表2!G77/集計表1!B76</f>
        <v>0.71438134992517921</v>
      </c>
      <c r="AM81" s="135">
        <f>集計表2!I77/集計表2!G77</f>
        <v>5.5671682928173754</v>
      </c>
    </row>
    <row r="82" spans="1:39" ht="21" customHeight="1">
      <c r="A82" s="23" t="s">
        <v>8</v>
      </c>
      <c r="B82" s="71">
        <f t="shared" si="65"/>
        <v>7</v>
      </c>
      <c r="C82" s="106">
        <f t="shared" si="65"/>
        <v>4</v>
      </c>
      <c r="D82" s="107">
        <f t="shared" si="66"/>
        <v>6</v>
      </c>
      <c r="E82" s="136">
        <f t="shared" si="66"/>
        <v>4</v>
      </c>
      <c r="F82" s="116">
        <f t="shared" si="67"/>
        <v>1</v>
      </c>
      <c r="G82" s="118">
        <f t="shared" si="67"/>
        <v>0</v>
      </c>
      <c r="H82" s="71">
        <f t="shared" si="68"/>
        <v>4</v>
      </c>
      <c r="I82" s="106">
        <f t="shared" si="68"/>
        <v>3</v>
      </c>
      <c r="J82" s="107">
        <v>3</v>
      </c>
      <c r="K82" s="136">
        <v>3</v>
      </c>
      <c r="L82" s="116">
        <v>1</v>
      </c>
      <c r="M82" s="118">
        <v>0</v>
      </c>
      <c r="N82" s="71">
        <f t="shared" si="69"/>
        <v>3</v>
      </c>
      <c r="O82" s="106">
        <f t="shared" si="69"/>
        <v>1</v>
      </c>
      <c r="P82" s="107">
        <f t="shared" si="69"/>
        <v>2</v>
      </c>
      <c r="Q82" s="136">
        <f t="shared" si="69"/>
        <v>1</v>
      </c>
      <c r="R82" s="116">
        <f t="shared" si="69"/>
        <v>1</v>
      </c>
      <c r="S82" s="118">
        <f t="shared" si="69"/>
        <v>0</v>
      </c>
      <c r="T82" s="71">
        <f t="shared" si="70"/>
        <v>3</v>
      </c>
      <c r="U82" s="106">
        <f t="shared" si="70"/>
        <v>1</v>
      </c>
      <c r="V82" s="107">
        <v>2</v>
      </c>
      <c r="W82" s="136">
        <v>1</v>
      </c>
      <c r="X82" s="116">
        <v>1</v>
      </c>
      <c r="Y82" s="118">
        <v>0</v>
      </c>
      <c r="Z82" s="71">
        <f t="shared" si="71"/>
        <v>0</v>
      </c>
      <c r="AA82" s="106">
        <f t="shared" si="71"/>
        <v>0</v>
      </c>
      <c r="AB82" s="107">
        <v>0</v>
      </c>
      <c r="AC82" s="136">
        <v>0</v>
      </c>
      <c r="AD82" s="116">
        <v>0</v>
      </c>
      <c r="AE82" s="243">
        <v>0</v>
      </c>
      <c r="AF82" s="260">
        <v>0</v>
      </c>
      <c r="AG82" s="251">
        <v>0</v>
      </c>
      <c r="AH82" s="109">
        <f>集計表1!B77/B82</f>
        <v>1756.4285714285713</v>
      </c>
      <c r="AI82" s="119">
        <f>集計表2!C78/集計表1!B77</f>
        <v>8.5909719398129329</v>
      </c>
      <c r="AJ82" s="120">
        <f>集計表2!F78/集計表1!B77</f>
        <v>0.28857259048393658</v>
      </c>
      <c r="AK82" s="121">
        <f>集計表2!I78/集計表1!B77</f>
        <v>5.597641317608784</v>
      </c>
      <c r="AL82" s="177">
        <f>集計表2!G78/集計表1!B77</f>
        <v>0.44969499796665313</v>
      </c>
      <c r="AM82" s="135">
        <f>集計表2!I78/集計表2!G78</f>
        <v>12.447639717851329</v>
      </c>
    </row>
    <row r="83" spans="1:39" ht="21" customHeight="1">
      <c r="A83" s="181" t="s">
        <v>9</v>
      </c>
      <c r="B83" s="76">
        <f t="shared" ref="B83:G83" si="72">SUM(B79:B82)</f>
        <v>32</v>
      </c>
      <c r="C83" s="85">
        <f t="shared" si="72"/>
        <v>16</v>
      </c>
      <c r="D83" s="86">
        <f t="shared" si="72"/>
        <v>28</v>
      </c>
      <c r="E83" s="87">
        <f t="shared" si="72"/>
        <v>16</v>
      </c>
      <c r="F83" s="91">
        <f t="shared" si="72"/>
        <v>4</v>
      </c>
      <c r="G83" s="92">
        <f t="shared" si="72"/>
        <v>0</v>
      </c>
      <c r="H83" s="76">
        <f t="shared" ref="H83:AE83" si="73">SUM(H79:H82)</f>
        <v>13</v>
      </c>
      <c r="I83" s="85">
        <f t="shared" si="73"/>
        <v>6</v>
      </c>
      <c r="J83" s="86">
        <f t="shared" si="73"/>
        <v>9</v>
      </c>
      <c r="K83" s="87">
        <f t="shared" si="73"/>
        <v>6</v>
      </c>
      <c r="L83" s="91">
        <f t="shared" si="73"/>
        <v>4</v>
      </c>
      <c r="M83" s="92">
        <f t="shared" si="73"/>
        <v>0</v>
      </c>
      <c r="N83" s="76">
        <f t="shared" si="73"/>
        <v>19</v>
      </c>
      <c r="O83" s="85">
        <f t="shared" si="73"/>
        <v>10</v>
      </c>
      <c r="P83" s="86">
        <f t="shared" si="73"/>
        <v>16</v>
      </c>
      <c r="Q83" s="87">
        <f t="shared" si="73"/>
        <v>10</v>
      </c>
      <c r="R83" s="91">
        <f t="shared" si="73"/>
        <v>3</v>
      </c>
      <c r="S83" s="92">
        <f t="shared" si="73"/>
        <v>0</v>
      </c>
      <c r="T83" s="76">
        <f t="shared" si="73"/>
        <v>19</v>
      </c>
      <c r="U83" s="85">
        <f t="shared" si="73"/>
        <v>10</v>
      </c>
      <c r="V83" s="86">
        <f t="shared" si="73"/>
        <v>16</v>
      </c>
      <c r="W83" s="87">
        <f t="shared" si="73"/>
        <v>10</v>
      </c>
      <c r="X83" s="91">
        <f t="shared" si="73"/>
        <v>3</v>
      </c>
      <c r="Y83" s="92">
        <f t="shared" si="73"/>
        <v>0</v>
      </c>
      <c r="Z83" s="76">
        <f t="shared" si="73"/>
        <v>0</v>
      </c>
      <c r="AA83" s="85">
        <f t="shared" si="73"/>
        <v>0</v>
      </c>
      <c r="AB83" s="86">
        <f t="shared" si="73"/>
        <v>0</v>
      </c>
      <c r="AC83" s="87">
        <f t="shared" si="73"/>
        <v>0</v>
      </c>
      <c r="AD83" s="91">
        <f t="shared" si="73"/>
        <v>0</v>
      </c>
      <c r="AE83" s="99">
        <f t="shared" si="73"/>
        <v>0</v>
      </c>
      <c r="AF83" s="263">
        <f>SUM(AF79:AF82)</f>
        <v>0</v>
      </c>
      <c r="AG83" s="255">
        <f>SUM(AG79:AG82)</f>
        <v>0</v>
      </c>
      <c r="AH83" s="93">
        <f>集計表1!B78/B83</f>
        <v>2653.96875</v>
      </c>
      <c r="AI83" s="94">
        <f>集計表2!C79/集計表1!B78</f>
        <v>4.8174549907567679</v>
      </c>
      <c r="AJ83" s="95">
        <f>集計表2!F79/集計表1!B78</f>
        <v>0.14008501418865613</v>
      </c>
      <c r="AK83" s="96">
        <f>集計表2!I79/集計表1!B78</f>
        <v>4.6488984657411656</v>
      </c>
      <c r="AL83" s="97">
        <f>集計表2!G79/集計表1!B78</f>
        <v>0.55154426742967488</v>
      </c>
      <c r="AM83" s="98">
        <f>集計表2!I79/集計表2!G79</f>
        <v>8.428876411690613</v>
      </c>
    </row>
    <row r="84" spans="1:39" ht="21" customHeight="1">
      <c r="A84" s="19" t="s">
        <v>10</v>
      </c>
      <c r="B84" s="76">
        <f t="shared" ref="B84:G84" si="74">B78+B83</f>
        <v>235</v>
      </c>
      <c r="C84" s="87">
        <f t="shared" si="74"/>
        <v>131</v>
      </c>
      <c r="D84" s="91">
        <f t="shared" si="74"/>
        <v>211</v>
      </c>
      <c r="E84" s="87">
        <f t="shared" si="74"/>
        <v>128</v>
      </c>
      <c r="F84" s="91">
        <f t="shared" si="74"/>
        <v>24</v>
      </c>
      <c r="G84" s="99">
        <f t="shared" si="74"/>
        <v>3</v>
      </c>
      <c r="H84" s="76">
        <f t="shared" ref="H84:AE84" si="75">H78+H83</f>
        <v>100</v>
      </c>
      <c r="I84" s="87">
        <f t="shared" si="75"/>
        <v>50</v>
      </c>
      <c r="J84" s="91">
        <f t="shared" si="75"/>
        <v>84</v>
      </c>
      <c r="K84" s="87">
        <f t="shared" si="75"/>
        <v>49</v>
      </c>
      <c r="L84" s="91">
        <f t="shared" si="75"/>
        <v>16</v>
      </c>
      <c r="M84" s="99">
        <f t="shared" si="75"/>
        <v>1</v>
      </c>
      <c r="N84" s="76">
        <f t="shared" si="75"/>
        <v>135</v>
      </c>
      <c r="O84" s="87">
        <f t="shared" si="75"/>
        <v>81</v>
      </c>
      <c r="P84" s="91">
        <f t="shared" si="75"/>
        <v>81</v>
      </c>
      <c r="Q84" s="87">
        <f t="shared" si="75"/>
        <v>60</v>
      </c>
      <c r="R84" s="91">
        <f t="shared" si="75"/>
        <v>54</v>
      </c>
      <c r="S84" s="99">
        <f t="shared" si="75"/>
        <v>21</v>
      </c>
      <c r="T84" s="76">
        <f t="shared" si="75"/>
        <v>127</v>
      </c>
      <c r="U84" s="87">
        <f t="shared" si="75"/>
        <v>79</v>
      </c>
      <c r="V84" s="91">
        <f t="shared" si="75"/>
        <v>79</v>
      </c>
      <c r="W84" s="87">
        <f t="shared" si="75"/>
        <v>60</v>
      </c>
      <c r="X84" s="91">
        <f t="shared" si="75"/>
        <v>48</v>
      </c>
      <c r="Y84" s="99">
        <f t="shared" si="75"/>
        <v>19</v>
      </c>
      <c r="Z84" s="76">
        <f t="shared" si="75"/>
        <v>8</v>
      </c>
      <c r="AA84" s="87">
        <f t="shared" si="75"/>
        <v>2</v>
      </c>
      <c r="AB84" s="91">
        <f t="shared" si="75"/>
        <v>2</v>
      </c>
      <c r="AC84" s="87">
        <f t="shared" si="75"/>
        <v>0</v>
      </c>
      <c r="AD84" s="91">
        <f t="shared" si="75"/>
        <v>6</v>
      </c>
      <c r="AE84" s="99">
        <f t="shared" si="75"/>
        <v>2</v>
      </c>
      <c r="AF84" s="263">
        <f>AF78+AF83</f>
        <v>0</v>
      </c>
      <c r="AG84" s="256">
        <f>AG78+AG83</f>
        <v>155</v>
      </c>
      <c r="AH84" s="93">
        <f>集計表1!B79/B84</f>
        <v>4515.2255319148935</v>
      </c>
      <c r="AI84" s="94">
        <f>集計表2!C80/集計表1!B79</f>
        <v>4.0097316125675961</v>
      </c>
      <c r="AJ84" s="95">
        <f>集計表2!F80/集計表1!B79</f>
        <v>0.10887889485975584</v>
      </c>
      <c r="AK84" s="96">
        <f>集計表2!I80/集計表1!B79</f>
        <v>4.6895412024375212</v>
      </c>
      <c r="AL84" s="97">
        <f>集計表2!G80/集計表1!B79</f>
        <v>0.38501128098028609</v>
      </c>
      <c r="AM84" s="98">
        <f>集計表2!I80/集計表2!G80</f>
        <v>12.180269602743515</v>
      </c>
    </row>
    <row r="85" spans="1:39" ht="21" customHeight="1">
      <c r="A85" s="29" t="s">
        <v>11</v>
      </c>
      <c r="B85" s="86">
        <f>H85+N85</f>
        <v>6</v>
      </c>
      <c r="C85" s="87">
        <f>I85+O85</f>
        <v>2</v>
      </c>
      <c r="D85" s="91">
        <f>J85+T85</f>
        <v>6</v>
      </c>
      <c r="E85" s="85">
        <f>K85+U85</f>
        <v>2</v>
      </c>
      <c r="F85" s="91">
        <f>L85+Z85</f>
        <v>0</v>
      </c>
      <c r="G85" s="296">
        <f>M85+AA85</f>
        <v>0</v>
      </c>
      <c r="H85" s="86">
        <f>J85+L85</f>
        <v>3</v>
      </c>
      <c r="I85" s="87">
        <f>K85+M85</f>
        <v>0</v>
      </c>
      <c r="J85" s="91">
        <v>3</v>
      </c>
      <c r="K85" s="85">
        <v>0</v>
      </c>
      <c r="L85" s="91">
        <v>0</v>
      </c>
      <c r="M85" s="296">
        <v>0</v>
      </c>
      <c r="N85" s="86">
        <f t="shared" ref="N85:S85" si="76">T85+Z85</f>
        <v>3</v>
      </c>
      <c r="O85" s="87">
        <f t="shared" si="76"/>
        <v>2</v>
      </c>
      <c r="P85" s="91">
        <f t="shared" si="76"/>
        <v>2</v>
      </c>
      <c r="Q85" s="85">
        <f t="shared" si="76"/>
        <v>2</v>
      </c>
      <c r="R85" s="91">
        <f t="shared" si="76"/>
        <v>1</v>
      </c>
      <c r="S85" s="296">
        <f t="shared" si="76"/>
        <v>0</v>
      </c>
      <c r="T85" s="86">
        <f>V85+X85</f>
        <v>3</v>
      </c>
      <c r="U85" s="87">
        <f>W85+Y85</f>
        <v>2</v>
      </c>
      <c r="V85" s="91">
        <v>2</v>
      </c>
      <c r="W85" s="85">
        <v>2</v>
      </c>
      <c r="X85" s="91">
        <v>1</v>
      </c>
      <c r="Y85" s="296">
        <v>0</v>
      </c>
      <c r="Z85" s="86">
        <f>AB85+AD85</f>
        <v>0</v>
      </c>
      <c r="AA85" s="87">
        <f>AC85+AE85</f>
        <v>0</v>
      </c>
      <c r="AB85" s="91">
        <v>0</v>
      </c>
      <c r="AC85" s="85">
        <v>0</v>
      </c>
      <c r="AD85" s="91">
        <v>0</v>
      </c>
      <c r="AE85" s="99">
        <v>0</v>
      </c>
      <c r="AF85" s="263">
        <v>0</v>
      </c>
      <c r="AG85" s="297">
        <v>0</v>
      </c>
      <c r="AH85" s="100">
        <f>集計表1!B80/B85</f>
        <v>488.5</v>
      </c>
      <c r="AI85" s="101">
        <f>集計表2!C81/集計表1!B80</f>
        <v>27.767997270556123</v>
      </c>
      <c r="AJ85" s="102">
        <f>集計表2!F81/集計表1!B80</f>
        <v>1.0204708290685773</v>
      </c>
      <c r="AK85" s="103">
        <f>集計表2!I81/集計表1!B80</f>
        <v>34.503241214602525</v>
      </c>
      <c r="AL85" s="104">
        <f>集計表2!G81/集計表1!B80</f>
        <v>6.285568065506653</v>
      </c>
      <c r="AM85" s="105">
        <f>集計表2!I81/集計表2!G81</f>
        <v>5.4892797047169299</v>
      </c>
    </row>
    <row r="86" spans="1:39" ht="21" customHeight="1">
      <c r="A86" s="181" t="s">
        <v>12</v>
      </c>
      <c r="B86" s="84">
        <f t="shared" ref="B86:G86" si="77">B84+B85</f>
        <v>241</v>
      </c>
      <c r="C86" s="106">
        <f t="shared" si="77"/>
        <v>133</v>
      </c>
      <c r="D86" s="107">
        <f t="shared" si="77"/>
        <v>217</v>
      </c>
      <c r="E86" s="106">
        <f t="shared" si="77"/>
        <v>130</v>
      </c>
      <c r="F86" s="107">
        <f t="shared" si="77"/>
        <v>24</v>
      </c>
      <c r="G86" s="108">
        <f t="shared" si="77"/>
        <v>3</v>
      </c>
      <c r="H86" s="84">
        <f t="shared" ref="H86:AE86" si="78">H84+H85</f>
        <v>103</v>
      </c>
      <c r="I86" s="106">
        <f t="shared" si="78"/>
        <v>50</v>
      </c>
      <c r="J86" s="107">
        <f t="shared" si="78"/>
        <v>87</v>
      </c>
      <c r="K86" s="106">
        <f t="shared" si="78"/>
        <v>49</v>
      </c>
      <c r="L86" s="107">
        <f t="shared" si="78"/>
        <v>16</v>
      </c>
      <c r="M86" s="108">
        <f t="shared" si="78"/>
        <v>1</v>
      </c>
      <c r="N86" s="84">
        <f t="shared" si="78"/>
        <v>138</v>
      </c>
      <c r="O86" s="106">
        <f t="shared" si="78"/>
        <v>83</v>
      </c>
      <c r="P86" s="107">
        <f t="shared" si="78"/>
        <v>83</v>
      </c>
      <c r="Q86" s="106">
        <f t="shared" si="78"/>
        <v>62</v>
      </c>
      <c r="R86" s="107">
        <f t="shared" si="78"/>
        <v>55</v>
      </c>
      <c r="S86" s="108">
        <f t="shared" si="78"/>
        <v>21</v>
      </c>
      <c r="T86" s="84">
        <f t="shared" si="78"/>
        <v>130</v>
      </c>
      <c r="U86" s="106">
        <f t="shared" si="78"/>
        <v>81</v>
      </c>
      <c r="V86" s="107">
        <f t="shared" si="78"/>
        <v>81</v>
      </c>
      <c r="W86" s="106">
        <f t="shared" si="78"/>
        <v>62</v>
      </c>
      <c r="X86" s="107">
        <f t="shared" si="78"/>
        <v>49</v>
      </c>
      <c r="Y86" s="108">
        <f t="shared" si="78"/>
        <v>19</v>
      </c>
      <c r="Z86" s="84">
        <f t="shared" si="78"/>
        <v>8</v>
      </c>
      <c r="AA86" s="106">
        <f t="shared" si="78"/>
        <v>2</v>
      </c>
      <c r="AB86" s="107">
        <f t="shared" si="78"/>
        <v>2</v>
      </c>
      <c r="AC86" s="106">
        <f t="shared" si="78"/>
        <v>0</v>
      </c>
      <c r="AD86" s="107">
        <f t="shared" si="78"/>
        <v>6</v>
      </c>
      <c r="AE86" s="108">
        <f t="shared" si="78"/>
        <v>2</v>
      </c>
      <c r="AF86" s="262">
        <f>AF84+AF85</f>
        <v>0</v>
      </c>
      <c r="AG86" s="257">
        <f>AG84+AG85</f>
        <v>155</v>
      </c>
      <c r="AH86" s="109">
        <f>集計表1!B81/B86</f>
        <v>4414.9751037344395</v>
      </c>
      <c r="AI86" s="110">
        <f>集計表2!C82/集計表1!B81</f>
        <v>4.0751779355249811</v>
      </c>
      <c r="AJ86" s="111">
        <f>集計表2!F82/集計表1!B81</f>
        <v>0.11139003523466437</v>
      </c>
      <c r="AK86" s="112">
        <f>集計表2!I82/集計表1!B81</f>
        <v>4.7716682847607492</v>
      </c>
      <c r="AL86" s="113">
        <f>集計表2!G82/集計表1!B81</f>
        <v>0.4012654028302392</v>
      </c>
      <c r="AM86" s="114">
        <f>集計表2!I82/集計表2!G82</f>
        <v>11.891551703946599</v>
      </c>
    </row>
    <row r="87" spans="1:39" ht="21" customHeight="1">
      <c r="A87" s="19" t="s">
        <v>13</v>
      </c>
      <c r="B87" s="76">
        <f t="shared" ref="B87:G87" si="79">B86+B9</f>
        <v>275</v>
      </c>
      <c r="C87" s="87">
        <f t="shared" si="79"/>
        <v>156</v>
      </c>
      <c r="D87" s="91">
        <f t="shared" si="79"/>
        <v>251</v>
      </c>
      <c r="E87" s="87">
        <f t="shared" si="79"/>
        <v>153</v>
      </c>
      <c r="F87" s="91">
        <f t="shared" si="79"/>
        <v>24</v>
      </c>
      <c r="G87" s="99">
        <f t="shared" si="79"/>
        <v>3</v>
      </c>
      <c r="H87" s="76">
        <f t="shared" ref="H87:AE87" si="80">H86+H9</f>
        <v>124</v>
      </c>
      <c r="I87" s="87">
        <f t="shared" si="80"/>
        <v>65</v>
      </c>
      <c r="J87" s="91">
        <f t="shared" si="80"/>
        <v>108</v>
      </c>
      <c r="K87" s="87">
        <f t="shared" si="80"/>
        <v>64</v>
      </c>
      <c r="L87" s="91">
        <f t="shared" si="80"/>
        <v>16</v>
      </c>
      <c r="M87" s="99">
        <f t="shared" si="80"/>
        <v>1</v>
      </c>
      <c r="N87" s="76">
        <f t="shared" si="80"/>
        <v>151</v>
      </c>
      <c r="O87" s="87">
        <f t="shared" si="80"/>
        <v>91</v>
      </c>
      <c r="P87" s="91">
        <f t="shared" si="80"/>
        <v>91</v>
      </c>
      <c r="Q87" s="87">
        <f t="shared" si="80"/>
        <v>70</v>
      </c>
      <c r="R87" s="91">
        <f t="shared" si="80"/>
        <v>60</v>
      </c>
      <c r="S87" s="99">
        <f t="shared" si="80"/>
        <v>21</v>
      </c>
      <c r="T87" s="76">
        <f t="shared" si="80"/>
        <v>143</v>
      </c>
      <c r="U87" s="87">
        <f t="shared" si="80"/>
        <v>89</v>
      </c>
      <c r="V87" s="91">
        <f t="shared" si="80"/>
        <v>89</v>
      </c>
      <c r="W87" s="87">
        <f t="shared" si="80"/>
        <v>70</v>
      </c>
      <c r="X87" s="91">
        <f t="shared" si="80"/>
        <v>54</v>
      </c>
      <c r="Y87" s="99">
        <f t="shared" si="80"/>
        <v>19</v>
      </c>
      <c r="Z87" s="76">
        <f t="shared" si="80"/>
        <v>8</v>
      </c>
      <c r="AA87" s="87">
        <f t="shared" si="80"/>
        <v>2</v>
      </c>
      <c r="AB87" s="91">
        <f t="shared" si="80"/>
        <v>2</v>
      </c>
      <c r="AC87" s="87">
        <f t="shared" si="80"/>
        <v>0</v>
      </c>
      <c r="AD87" s="91">
        <f t="shared" si="80"/>
        <v>6</v>
      </c>
      <c r="AE87" s="99">
        <f t="shared" si="80"/>
        <v>2</v>
      </c>
      <c r="AF87" s="263">
        <f>AF86+AF9</f>
        <v>0</v>
      </c>
      <c r="AG87" s="256">
        <f>AG86+AG9</f>
        <v>155</v>
      </c>
      <c r="AH87" s="239">
        <f>集計表1!B82/B87</f>
        <v>3869.1236363636363</v>
      </c>
      <c r="AI87" s="101">
        <f>集計表2!C83/集計表1!B82</f>
        <v>4.9287393245733826</v>
      </c>
      <c r="AJ87" s="102">
        <f>集計表2!F83/集計表1!B82</f>
        <v>0.12148299497466657</v>
      </c>
      <c r="AK87" s="103">
        <f>集計表2!I83/集計表1!B82</f>
        <v>4.9467109770688031</v>
      </c>
      <c r="AL87" s="104">
        <f>集計表2!G83/集計表1!B82</f>
        <v>0.47315201281192171</v>
      </c>
      <c r="AM87" s="105">
        <f>集計表2!I83/集計表2!G83</f>
        <v>10.454802776111457</v>
      </c>
    </row>
  </sheetData>
  <mergeCells count="86">
    <mergeCell ref="Z48:AE48"/>
    <mergeCell ref="Z7:AA7"/>
    <mergeCell ref="AB7:AC7"/>
    <mergeCell ref="AD7:AE7"/>
    <mergeCell ref="A44:AM44"/>
    <mergeCell ref="AD8:AE8"/>
    <mergeCell ref="AI48:AI49"/>
    <mergeCell ref="AL48:AL49"/>
    <mergeCell ref="B7:C7"/>
    <mergeCell ref="D7:E7"/>
    <mergeCell ref="F7:G7"/>
    <mergeCell ref="H7:I7"/>
    <mergeCell ref="J7:K7"/>
    <mergeCell ref="Z50:AA50"/>
    <mergeCell ref="AB50:AC50"/>
    <mergeCell ref="AD50:AE50"/>
    <mergeCell ref="X50:Y50"/>
    <mergeCell ref="AB49:AC49"/>
    <mergeCell ref="AD49:AE49"/>
    <mergeCell ref="A1:AM1"/>
    <mergeCell ref="AI5:AI6"/>
    <mergeCell ref="AL5:AL6"/>
    <mergeCell ref="H4:M4"/>
    <mergeCell ref="P49:Q49"/>
    <mergeCell ref="R49:S49"/>
    <mergeCell ref="T49:U49"/>
    <mergeCell ref="V49:W49"/>
    <mergeCell ref="X49:Y49"/>
    <mergeCell ref="Z49:AA49"/>
    <mergeCell ref="B3:AE3"/>
    <mergeCell ref="B4:G4"/>
    <mergeCell ref="R7:S7"/>
    <mergeCell ref="N7:O7"/>
    <mergeCell ref="T6:U6"/>
    <mergeCell ref="N49:O49"/>
    <mergeCell ref="B50:C50"/>
    <mergeCell ref="D50:E50"/>
    <mergeCell ref="F50:G50"/>
    <mergeCell ref="B48:C49"/>
    <mergeCell ref="D48:E49"/>
    <mergeCell ref="F48:G49"/>
    <mergeCell ref="H50:I50"/>
    <mergeCell ref="J50:K50"/>
    <mergeCell ref="L50:M50"/>
    <mergeCell ref="T48:Y48"/>
    <mergeCell ref="J48:K49"/>
    <mergeCell ref="L48:M49"/>
    <mergeCell ref="T50:U50"/>
    <mergeCell ref="V50:W50"/>
    <mergeCell ref="N48:S48"/>
    <mergeCell ref="N50:O50"/>
    <mergeCell ref="P50:Q50"/>
    <mergeCell ref="R50:S50"/>
    <mergeCell ref="H48:I49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1:AE51"/>
    <mergeCell ref="AI3:AK4"/>
    <mergeCell ref="AL3:AM4"/>
    <mergeCell ref="B46:AE46"/>
    <mergeCell ref="AI46:AK47"/>
    <mergeCell ref="AL46:AM47"/>
    <mergeCell ref="B47:G47"/>
    <mergeCell ref="H47:M47"/>
    <mergeCell ref="N47:AE47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88" firstPageNumber="7" orientation="landscape" useFirstPageNumber="1" r:id="rId1"/>
  <headerFooter alignWithMargins="0">
    <oddFooter>&amp;C&amp;"ＭＳ Ｐ明朝,標準"- &amp;P -</oddFooter>
  </headerFooter>
  <rowBreaks count="1" manualBreakCount="1">
    <brk id="43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workbookViewId="0">
      <pane ySplit="6" topLeftCell="A72" activePane="bottomLeft" state="frozen"/>
      <selection pane="bottomLeft" activeCell="H69" sqref="H69"/>
    </sheetView>
  </sheetViews>
  <sheetFormatPr defaultRowHeight="13.5"/>
  <cols>
    <col min="1" max="1" width="14" style="31" customWidth="1"/>
    <col min="2" max="9" width="9.125" style="31" customWidth="1"/>
    <col min="10" max="16384" width="9" style="31"/>
  </cols>
  <sheetData>
    <row r="1" spans="1:13" ht="24" customHeight="1">
      <c r="A1" s="347" t="s">
        <v>179</v>
      </c>
      <c r="B1" s="347"/>
      <c r="C1" s="347"/>
      <c r="D1" s="347"/>
      <c r="E1" s="347"/>
      <c r="F1" s="347"/>
      <c r="G1" s="347"/>
      <c r="H1" s="347"/>
      <c r="I1" s="347"/>
      <c r="J1" s="298"/>
      <c r="K1" s="298"/>
      <c r="L1" s="298"/>
      <c r="M1" s="298"/>
    </row>
    <row r="2" spans="1:13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3">
      <c r="A3" s="264"/>
      <c r="B3" s="348" t="s">
        <v>205</v>
      </c>
      <c r="C3" s="350"/>
      <c r="D3" s="348" t="s">
        <v>119</v>
      </c>
      <c r="E3" s="350"/>
      <c r="F3" s="383" t="s">
        <v>127</v>
      </c>
      <c r="G3" s="214"/>
      <c r="H3" s="348" t="s">
        <v>128</v>
      </c>
      <c r="I3" s="350"/>
    </row>
    <row r="4" spans="1:13">
      <c r="A4" s="181" t="s">
        <v>105</v>
      </c>
      <c r="B4" s="90" t="s">
        <v>168</v>
      </c>
      <c r="C4" s="385" t="s">
        <v>124</v>
      </c>
      <c r="D4" s="387" t="s">
        <v>125</v>
      </c>
      <c r="E4" s="389" t="s">
        <v>126</v>
      </c>
      <c r="F4" s="384"/>
      <c r="G4" s="215" t="s">
        <v>120</v>
      </c>
      <c r="H4" s="387" t="s">
        <v>121</v>
      </c>
      <c r="I4" s="389" t="s">
        <v>122</v>
      </c>
    </row>
    <row r="5" spans="1:13">
      <c r="A5" s="181"/>
      <c r="B5" s="187" t="s">
        <v>123</v>
      </c>
      <c r="C5" s="386"/>
      <c r="D5" s="388"/>
      <c r="E5" s="390"/>
      <c r="F5" s="384"/>
      <c r="G5" s="142"/>
      <c r="H5" s="388"/>
      <c r="I5" s="390"/>
    </row>
    <row r="6" spans="1:13">
      <c r="A6" s="23"/>
      <c r="B6" s="191" t="s">
        <v>187</v>
      </c>
      <c r="C6" s="147" t="s">
        <v>50</v>
      </c>
      <c r="D6" s="191" t="s">
        <v>50</v>
      </c>
      <c r="E6" s="213" t="s">
        <v>50</v>
      </c>
      <c r="F6" s="216" t="s">
        <v>188</v>
      </c>
      <c r="G6" s="146" t="s">
        <v>189</v>
      </c>
      <c r="H6" s="79" t="s">
        <v>190</v>
      </c>
      <c r="I6" s="80" t="s">
        <v>88</v>
      </c>
    </row>
    <row r="7" spans="1:13" ht="21" customHeight="1">
      <c r="A7" s="26" t="s">
        <v>206</v>
      </c>
      <c r="B7" s="192">
        <v>210</v>
      </c>
      <c r="C7" s="193">
        <v>3735</v>
      </c>
      <c r="D7" s="192">
        <v>16079</v>
      </c>
      <c r="E7" s="188">
        <v>8495</v>
      </c>
      <c r="F7" s="189">
        <v>90883</v>
      </c>
      <c r="G7" s="190">
        <v>20361</v>
      </c>
      <c r="H7" s="192">
        <v>56</v>
      </c>
      <c r="I7" s="188">
        <v>1275</v>
      </c>
    </row>
    <row r="8" spans="1:13" ht="21" customHeight="1">
      <c r="A8" s="22" t="s">
        <v>16</v>
      </c>
      <c r="B8" s="194"/>
      <c r="C8" s="195"/>
      <c r="D8" s="194"/>
      <c r="E8" s="196"/>
      <c r="F8" s="299">
        <v>17900</v>
      </c>
      <c r="G8" s="205">
        <v>1609</v>
      </c>
      <c r="H8" s="300">
        <v>139</v>
      </c>
      <c r="I8" s="301">
        <v>6006</v>
      </c>
    </row>
    <row r="9" spans="1:13" ht="21" customHeight="1">
      <c r="A9" s="22" t="s">
        <v>106</v>
      </c>
      <c r="B9" s="194"/>
      <c r="C9" s="195"/>
      <c r="D9" s="194"/>
      <c r="E9" s="196"/>
      <c r="F9" s="322" t="s">
        <v>166</v>
      </c>
      <c r="G9" s="205">
        <v>289</v>
      </c>
      <c r="H9" s="194">
        <v>54</v>
      </c>
      <c r="I9" s="196">
        <v>535</v>
      </c>
    </row>
    <row r="10" spans="1:13" ht="21" customHeight="1">
      <c r="A10" s="22" t="s">
        <v>107</v>
      </c>
      <c r="B10" s="194"/>
      <c r="C10" s="195"/>
      <c r="D10" s="194"/>
      <c r="E10" s="196"/>
      <c r="F10" s="322" t="s">
        <v>166</v>
      </c>
      <c r="G10" s="205">
        <v>160</v>
      </c>
      <c r="H10" s="194">
        <v>57</v>
      </c>
      <c r="I10" s="196">
        <v>711</v>
      </c>
    </row>
    <row r="11" spans="1:13" ht="21" customHeight="1">
      <c r="A11" s="22" t="s">
        <v>108</v>
      </c>
      <c r="B11" s="194"/>
      <c r="C11" s="195"/>
      <c r="D11" s="194"/>
      <c r="E11" s="196"/>
      <c r="F11" s="322" t="s">
        <v>166</v>
      </c>
      <c r="G11" s="205">
        <v>531</v>
      </c>
      <c r="H11" s="194">
        <v>77</v>
      </c>
      <c r="I11" s="196">
        <v>1254</v>
      </c>
    </row>
    <row r="12" spans="1:13" ht="21" customHeight="1">
      <c r="A12" s="22" t="s">
        <v>109</v>
      </c>
      <c r="B12" s="194"/>
      <c r="C12" s="195"/>
      <c r="D12" s="194"/>
      <c r="E12" s="196"/>
      <c r="F12" s="322" t="s">
        <v>166</v>
      </c>
      <c r="G12" s="205">
        <v>320</v>
      </c>
      <c r="H12" s="194">
        <v>52</v>
      </c>
      <c r="I12" s="196">
        <v>551</v>
      </c>
    </row>
    <row r="13" spans="1:13" ht="21" customHeight="1">
      <c r="A13" s="22" t="s">
        <v>17</v>
      </c>
      <c r="B13" s="194"/>
      <c r="C13" s="195"/>
      <c r="D13" s="194"/>
      <c r="E13" s="196"/>
      <c r="F13" s="322" t="s">
        <v>166</v>
      </c>
      <c r="G13" s="205">
        <v>303</v>
      </c>
      <c r="H13" s="194">
        <v>60</v>
      </c>
      <c r="I13" s="196">
        <v>762</v>
      </c>
    </row>
    <row r="14" spans="1:13" ht="21" customHeight="1">
      <c r="A14" s="22" t="s">
        <v>110</v>
      </c>
      <c r="B14" s="194"/>
      <c r="C14" s="195"/>
      <c r="D14" s="194"/>
      <c r="E14" s="196"/>
      <c r="F14" s="322" t="s">
        <v>166</v>
      </c>
      <c r="G14" s="205">
        <v>256</v>
      </c>
      <c r="H14" s="194">
        <v>67</v>
      </c>
      <c r="I14" s="196">
        <v>808</v>
      </c>
    </row>
    <row r="15" spans="1:13" ht="21" customHeight="1">
      <c r="A15" s="22" t="s">
        <v>111</v>
      </c>
      <c r="B15" s="194"/>
      <c r="C15" s="195"/>
      <c r="D15" s="194"/>
      <c r="E15" s="196"/>
      <c r="F15" s="322" t="s">
        <v>166</v>
      </c>
      <c r="G15" s="205">
        <v>338</v>
      </c>
      <c r="H15" s="194">
        <v>77</v>
      </c>
      <c r="I15" s="196">
        <v>874</v>
      </c>
    </row>
    <row r="16" spans="1:13" ht="21" customHeight="1">
      <c r="A16" s="22" t="s">
        <v>18</v>
      </c>
      <c r="B16" s="194"/>
      <c r="C16" s="195"/>
      <c r="D16" s="194"/>
      <c r="E16" s="196"/>
      <c r="F16" s="322" t="s">
        <v>166</v>
      </c>
      <c r="G16" s="205">
        <v>342</v>
      </c>
      <c r="H16" s="194">
        <v>47</v>
      </c>
      <c r="I16" s="196">
        <v>548</v>
      </c>
    </row>
    <row r="17" spans="1:9" ht="21" customHeight="1">
      <c r="A17" s="22" t="s">
        <v>112</v>
      </c>
      <c r="B17" s="194"/>
      <c r="C17" s="195"/>
      <c r="D17" s="194"/>
      <c r="E17" s="196"/>
      <c r="F17" s="322" t="s">
        <v>166</v>
      </c>
      <c r="G17" s="205">
        <v>290</v>
      </c>
      <c r="H17" s="194">
        <v>48</v>
      </c>
      <c r="I17" s="196">
        <v>665</v>
      </c>
    </row>
    <row r="18" spans="1:9" ht="21" customHeight="1">
      <c r="A18" s="22" t="s">
        <v>113</v>
      </c>
      <c r="B18" s="194"/>
      <c r="C18" s="195"/>
      <c r="D18" s="194"/>
      <c r="E18" s="196"/>
      <c r="F18" s="322" t="s">
        <v>166</v>
      </c>
      <c r="G18" s="205">
        <v>352</v>
      </c>
      <c r="H18" s="194">
        <v>67</v>
      </c>
      <c r="I18" s="196">
        <v>420</v>
      </c>
    </row>
    <row r="19" spans="1:9" ht="21" customHeight="1">
      <c r="A19" s="22" t="s">
        <v>114</v>
      </c>
      <c r="B19" s="194"/>
      <c r="C19" s="195"/>
      <c r="D19" s="194"/>
      <c r="E19" s="196"/>
      <c r="F19" s="322" t="s">
        <v>166</v>
      </c>
      <c r="G19" s="205">
        <v>235</v>
      </c>
      <c r="H19" s="194">
        <v>65</v>
      </c>
      <c r="I19" s="196">
        <v>316</v>
      </c>
    </row>
    <row r="20" spans="1:9" ht="21" customHeight="1">
      <c r="A20" s="22" t="s">
        <v>115</v>
      </c>
      <c r="B20" s="194"/>
      <c r="C20" s="196"/>
      <c r="D20" s="194"/>
      <c r="E20" s="196"/>
      <c r="F20" s="322" t="s">
        <v>166</v>
      </c>
      <c r="G20" s="205">
        <v>155</v>
      </c>
      <c r="H20" s="194">
        <v>21</v>
      </c>
      <c r="I20" s="196">
        <v>354</v>
      </c>
    </row>
    <row r="21" spans="1:9" ht="21" customHeight="1">
      <c r="A21" s="22" t="s">
        <v>116</v>
      </c>
      <c r="B21" s="194"/>
      <c r="C21" s="196"/>
      <c r="D21" s="194"/>
      <c r="E21" s="196"/>
      <c r="F21" s="322" t="s">
        <v>166</v>
      </c>
      <c r="G21" s="205">
        <v>233</v>
      </c>
      <c r="H21" s="194">
        <v>80</v>
      </c>
      <c r="I21" s="196">
        <v>703</v>
      </c>
    </row>
    <row r="22" spans="1:9" ht="21" customHeight="1">
      <c r="A22" s="22" t="s">
        <v>117</v>
      </c>
      <c r="B22" s="194"/>
      <c r="C22" s="196"/>
      <c r="D22" s="302"/>
      <c r="E22" s="196"/>
      <c r="F22" s="322" t="s">
        <v>166</v>
      </c>
      <c r="G22" s="205">
        <v>245</v>
      </c>
      <c r="H22" s="194">
        <v>32</v>
      </c>
      <c r="I22" s="196">
        <v>383</v>
      </c>
    </row>
    <row r="23" spans="1:9" ht="21" customHeight="1">
      <c r="A23" s="22" t="s">
        <v>118</v>
      </c>
      <c r="B23" s="194"/>
      <c r="C23" s="196"/>
      <c r="D23" s="302"/>
      <c r="E23" s="196"/>
      <c r="F23" s="322" t="s">
        <v>166</v>
      </c>
      <c r="G23" s="205">
        <v>168</v>
      </c>
      <c r="H23" s="194">
        <v>57</v>
      </c>
      <c r="I23" s="196">
        <v>597</v>
      </c>
    </row>
    <row r="24" spans="1:9" ht="21" customHeight="1">
      <c r="A24" s="6" t="s">
        <v>207</v>
      </c>
      <c r="B24" s="194"/>
      <c r="C24" s="196"/>
      <c r="D24" s="302"/>
      <c r="E24" s="196"/>
      <c r="F24" s="299">
        <v>3405</v>
      </c>
      <c r="G24" s="205">
        <v>149</v>
      </c>
      <c r="H24" s="194">
        <v>13</v>
      </c>
      <c r="I24" s="196">
        <v>12</v>
      </c>
    </row>
    <row r="25" spans="1:9" ht="21" customHeight="1">
      <c r="A25" s="6" t="s">
        <v>208</v>
      </c>
      <c r="B25" s="194"/>
      <c r="C25" s="196"/>
      <c r="D25" s="302"/>
      <c r="E25" s="196"/>
      <c r="F25" s="299"/>
      <c r="G25" s="205">
        <v>32</v>
      </c>
      <c r="H25" s="194">
        <v>742</v>
      </c>
      <c r="I25" s="196">
        <v>7567</v>
      </c>
    </row>
    <row r="26" spans="1:9" ht="21" customHeight="1">
      <c r="A26" s="6" t="s">
        <v>140</v>
      </c>
      <c r="B26" s="194"/>
      <c r="C26" s="196"/>
      <c r="D26" s="302"/>
      <c r="E26" s="196"/>
      <c r="F26" s="299">
        <v>1161</v>
      </c>
      <c r="G26" s="205">
        <v>156</v>
      </c>
      <c r="H26" s="194">
        <v>56</v>
      </c>
      <c r="I26" s="196">
        <v>804</v>
      </c>
    </row>
    <row r="27" spans="1:9" ht="21" customHeight="1">
      <c r="A27" s="22" t="s">
        <v>141</v>
      </c>
      <c r="B27" s="194"/>
      <c r="C27" s="196"/>
      <c r="D27" s="302"/>
      <c r="E27" s="196"/>
      <c r="F27" s="299">
        <v>747</v>
      </c>
      <c r="G27" s="205">
        <v>165</v>
      </c>
      <c r="H27" s="194">
        <v>32</v>
      </c>
      <c r="I27" s="196">
        <v>255</v>
      </c>
    </row>
    <row r="28" spans="1:9" ht="21" customHeight="1">
      <c r="A28" s="6" t="s">
        <v>142</v>
      </c>
      <c r="B28" s="194"/>
      <c r="C28" s="196"/>
      <c r="D28" s="302"/>
      <c r="E28" s="196"/>
      <c r="F28" s="299">
        <v>1134</v>
      </c>
      <c r="G28" s="205">
        <v>140</v>
      </c>
      <c r="H28" s="194">
        <v>79</v>
      </c>
      <c r="I28" s="196">
        <v>635</v>
      </c>
    </row>
    <row r="29" spans="1:9" ht="21" customHeight="1">
      <c r="A29" s="22" t="s">
        <v>150</v>
      </c>
      <c r="B29" s="197"/>
      <c r="C29" s="196"/>
      <c r="D29" s="302"/>
      <c r="E29" s="196"/>
      <c r="F29" s="299">
        <v>283</v>
      </c>
      <c r="G29" s="205">
        <v>45</v>
      </c>
      <c r="H29" s="194">
        <v>44</v>
      </c>
      <c r="I29" s="196">
        <v>298</v>
      </c>
    </row>
    <row r="30" spans="1:9" ht="21" customHeight="1">
      <c r="A30" s="22" t="s">
        <v>151</v>
      </c>
      <c r="B30" s="197"/>
      <c r="C30" s="196"/>
      <c r="D30" s="302"/>
      <c r="E30" s="196"/>
      <c r="F30" s="322" t="s">
        <v>166</v>
      </c>
      <c r="G30" s="205">
        <v>31</v>
      </c>
      <c r="H30" s="194">
        <v>8</v>
      </c>
      <c r="I30" s="196">
        <v>55</v>
      </c>
    </row>
    <row r="31" spans="1:9" ht="21" customHeight="1">
      <c r="A31" s="22" t="s">
        <v>143</v>
      </c>
      <c r="B31" s="194"/>
      <c r="C31" s="196"/>
      <c r="D31" s="302"/>
      <c r="E31" s="196"/>
      <c r="F31" s="299">
        <v>1471</v>
      </c>
      <c r="G31" s="205">
        <v>128</v>
      </c>
      <c r="H31" s="194">
        <v>100</v>
      </c>
      <c r="I31" s="196">
        <v>1453</v>
      </c>
    </row>
    <row r="32" spans="1:9" ht="21" customHeight="1">
      <c r="A32" s="22" t="s">
        <v>144</v>
      </c>
      <c r="B32" s="194"/>
      <c r="C32" s="196"/>
      <c r="D32" s="302"/>
      <c r="E32" s="196"/>
      <c r="F32" s="322" t="s">
        <v>166</v>
      </c>
      <c r="G32" s="205">
        <v>176</v>
      </c>
      <c r="H32" s="194">
        <v>13</v>
      </c>
      <c r="I32" s="196">
        <v>30</v>
      </c>
    </row>
    <row r="33" spans="1:9" ht="21" customHeight="1">
      <c r="A33" s="22" t="s">
        <v>145</v>
      </c>
      <c r="B33" s="194"/>
      <c r="C33" s="196"/>
      <c r="D33" s="302"/>
      <c r="E33" s="196"/>
      <c r="F33" s="322" t="s">
        <v>166</v>
      </c>
      <c r="G33" s="205">
        <v>68</v>
      </c>
      <c r="H33" s="194">
        <v>25</v>
      </c>
      <c r="I33" s="196">
        <v>27</v>
      </c>
    </row>
    <row r="34" spans="1:9" ht="21" customHeight="1">
      <c r="A34" s="8" t="s">
        <v>154</v>
      </c>
      <c r="B34" s="198">
        <v>178</v>
      </c>
      <c r="C34" s="199">
        <v>21750</v>
      </c>
      <c r="D34" s="198">
        <v>741</v>
      </c>
      <c r="E34" s="199">
        <v>927</v>
      </c>
      <c r="F34" s="217">
        <f>SUM(F8:F33)</f>
        <v>26101</v>
      </c>
      <c r="G34" s="217">
        <f>SUM(G8:G33)</f>
        <v>6916</v>
      </c>
      <c r="H34" s="221">
        <f>SUM(H8:H33)</f>
        <v>2112</v>
      </c>
      <c r="I34" s="222">
        <f>SUM(I8:I33)</f>
        <v>26623</v>
      </c>
    </row>
    <row r="35" spans="1:9" ht="21" customHeight="1">
      <c r="A35" s="22" t="s">
        <v>19</v>
      </c>
      <c r="B35" s="194">
        <v>130</v>
      </c>
      <c r="C35" s="196">
        <v>25051</v>
      </c>
      <c r="D35" s="302">
        <v>735</v>
      </c>
      <c r="E35" s="196">
        <v>2533</v>
      </c>
      <c r="F35" s="299">
        <v>19012</v>
      </c>
      <c r="G35" s="205">
        <v>1043</v>
      </c>
      <c r="H35" s="194">
        <v>487</v>
      </c>
      <c r="I35" s="196">
        <v>5752</v>
      </c>
    </row>
    <row r="36" spans="1:9" ht="21" customHeight="1">
      <c r="A36" s="22" t="s">
        <v>35</v>
      </c>
      <c r="B36" s="194"/>
      <c r="C36" s="196">
        <v>159</v>
      </c>
      <c r="D36" s="302">
        <v>38</v>
      </c>
      <c r="E36" s="196">
        <v>432</v>
      </c>
      <c r="F36" s="299">
        <v>1228</v>
      </c>
      <c r="G36" s="205">
        <v>301</v>
      </c>
      <c r="H36" s="194">
        <v>94</v>
      </c>
      <c r="I36" s="196">
        <v>522</v>
      </c>
    </row>
    <row r="37" spans="1:9" ht="21" customHeight="1">
      <c r="A37" s="22" t="s">
        <v>129</v>
      </c>
      <c r="B37" s="194"/>
      <c r="C37" s="196">
        <v>429</v>
      </c>
      <c r="D37" s="302">
        <v>55</v>
      </c>
      <c r="E37" s="196">
        <v>221</v>
      </c>
      <c r="F37" s="299">
        <v>676</v>
      </c>
      <c r="G37" s="205">
        <v>167</v>
      </c>
      <c r="H37" s="194">
        <v>90</v>
      </c>
      <c r="I37" s="196">
        <v>428</v>
      </c>
    </row>
    <row r="38" spans="1:9" ht="21" customHeight="1">
      <c r="A38" s="22" t="s">
        <v>130</v>
      </c>
      <c r="B38" s="194"/>
      <c r="C38" s="196">
        <v>214</v>
      </c>
      <c r="D38" s="302">
        <v>26</v>
      </c>
      <c r="E38" s="196">
        <v>138</v>
      </c>
      <c r="F38" s="299">
        <v>350</v>
      </c>
      <c r="G38" s="205">
        <v>130</v>
      </c>
      <c r="H38" s="194">
        <v>73</v>
      </c>
      <c r="I38" s="196">
        <v>811</v>
      </c>
    </row>
    <row r="39" spans="1:9" ht="21" customHeight="1">
      <c r="A39" s="22" t="s">
        <v>131</v>
      </c>
      <c r="B39" s="194"/>
      <c r="C39" s="196">
        <v>352</v>
      </c>
      <c r="D39" s="302">
        <v>55</v>
      </c>
      <c r="E39" s="196">
        <v>419</v>
      </c>
      <c r="F39" s="299">
        <v>893</v>
      </c>
      <c r="G39" s="205">
        <v>384</v>
      </c>
      <c r="H39" s="194">
        <v>81</v>
      </c>
      <c r="I39" s="196">
        <v>1391</v>
      </c>
    </row>
    <row r="40" spans="1:9" ht="21" customHeight="1">
      <c r="A40" s="3" t="s">
        <v>158</v>
      </c>
      <c r="B40" s="200">
        <f>SUM(B35:B39)</f>
        <v>130</v>
      </c>
      <c r="C40" s="201">
        <f>SUM(C35:C39)</f>
        <v>26205</v>
      </c>
      <c r="D40" s="200">
        <f t="shared" ref="D40:I40" si="0">SUM(D35:D39)</f>
        <v>909</v>
      </c>
      <c r="E40" s="201">
        <f t="shared" si="0"/>
        <v>3743</v>
      </c>
      <c r="F40" s="200">
        <f t="shared" si="0"/>
        <v>22159</v>
      </c>
      <c r="G40" s="200">
        <f t="shared" si="0"/>
        <v>2025</v>
      </c>
      <c r="H40" s="223">
        <f t="shared" si="0"/>
        <v>825</v>
      </c>
      <c r="I40" s="224">
        <f t="shared" si="0"/>
        <v>8904</v>
      </c>
    </row>
    <row r="41" spans="1:9" ht="46.5" customHeight="1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18" customHeight="1">
      <c r="A42" s="2"/>
      <c r="B42" s="2"/>
      <c r="C42" s="2"/>
      <c r="D42" s="1"/>
      <c r="E42" s="1"/>
      <c r="F42" s="2"/>
      <c r="G42" s="32"/>
      <c r="H42" s="32"/>
      <c r="I42" s="32"/>
    </row>
    <row r="43" spans="1:9" ht="18" customHeight="1">
      <c r="A43" s="2"/>
      <c r="B43" s="2"/>
      <c r="C43" s="2"/>
      <c r="D43" s="2"/>
      <c r="E43" s="2"/>
      <c r="F43" s="2"/>
      <c r="G43" s="32"/>
      <c r="H43" s="32"/>
      <c r="I43" s="32"/>
    </row>
    <row r="44" spans="1:9" ht="13.5" customHeight="1">
      <c r="A44" s="264"/>
      <c r="B44" s="348" t="s">
        <v>205</v>
      </c>
      <c r="C44" s="350"/>
      <c r="D44" s="348" t="s">
        <v>119</v>
      </c>
      <c r="E44" s="350"/>
      <c r="F44" s="383" t="s">
        <v>127</v>
      </c>
      <c r="G44" s="214"/>
      <c r="H44" s="348" t="s">
        <v>128</v>
      </c>
      <c r="I44" s="350"/>
    </row>
    <row r="45" spans="1:9">
      <c r="A45" s="181" t="s">
        <v>15</v>
      </c>
      <c r="B45" s="90" t="s">
        <v>168</v>
      </c>
      <c r="C45" s="385" t="s">
        <v>124</v>
      </c>
      <c r="D45" s="387" t="s">
        <v>125</v>
      </c>
      <c r="E45" s="389" t="s">
        <v>126</v>
      </c>
      <c r="F45" s="384"/>
      <c r="G45" s="215" t="s">
        <v>120</v>
      </c>
      <c r="H45" s="387" t="s">
        <v>121</v>
      </c>
      <c r="I45" s="389" t="s">
        <v>122</v>
      </c>
    </row>
    <row r="46" spans="1:9">
      <c r="A46" s="181"/>
      <c r="B46" s="187" t="s">
        <v>123</v>
      </c>
      <c r="C46" s="386"/>
      <c r="D46" s="388"/>
      <c r="E46" s="390"/>
      <c r="F46" s="384"/>
      <c r="G46" s="142"/>
      <c r="H46" s="388"/>
      <c r="I46" s="390"/>
    </row>
    <row r="47" spans="1:9">
      <c r="A47" s="23"/>
      <c r="B47" s="191" t="s">
        <v>187</v>
      </c>
      <c r="C47" s="147" t="s">
        <v>50</v>
      </c>
      <c r="D47" s="191" t="s">
        <v>50</v>
      </c>
      <c r="E47" s="213" t="s">
        <v>50</v>
      </c>
      <c r="F47" s="216" t="s">
        <v>188</v>
      </c>
      <c r="G47" s="146" t="s">
        <v>189</v>
      </c>
      <c r="H47" s="79" t="s">
        <v>190</v>
      </c>
      <c r="I47" s="80" t="s">
        <v>88</v>
      </c>
    </row>
    <row r="48" spans="1:9" ht="21" customHeight="1">
      <c r="A48" s="22" t="s">
        <v>0</v>
      </c>
      <c r="B48" s="302">
        <v>43</v>
      </c>
      <c r="C48" s="195">
        <v>7786</v>
      </c>
      <c r="D48" s="194">
        <v>763</v>
      </c>
      <c r="E48" s="196">
        <v>530</v>
      </c>
      <c r="F48" s="205">
        <v>14566</v>
      </c>
      <c r="G48" s="299">
        <v>1633</v>
      </c>
      <c r="H48" s="302">
        <v>160</v>
      </c>
      <c r="I48" s="196">
        <v>3345</v>
      </c>
    </row>
    <row r="49" spans="1:9" ht="21" customHeight="1">
      <c r="A49" s="27" t="s">
        <v>1</v>
      </c>
      <c r="B49" s="303">
        <v>63</v>
      </c>
      <c r="C49" s="304">
        <v>22828</v>
      </c>
      <c r="D49" s="305">
        <v>377</v>
      </c>
      <c r="E49" s="306">
        <v>836</v>
      </c>
      <c r="F49" s="331">
        <v>3125</v>
      </c>
      <c r="G49" s="332">
        <v>3300</v>
      </c>
      <c r="H49" s="303">
        <v>42</v>
      </c>
      <c r="I49" s="306">
        <v>899</v>
      </c>
    </row>
    <row r="50" spans="1:9" ht="21" customHeight="1">
      <c r="A50" s="28" t="s">
        <v>152</v>
      </c>
      <c r="B50" s="309">
        <v>65</v>
      </c>
      <c r="C50" s="308">
        <v>389</v>
      </c>
      <c r="D50" s="300">
        <v>262</v>
      </c>
      <c r="E50" s="309">
        <v>466</v>
      </c>
      <c r="F50" s="310">
        <v>1927</v>
      </c>
      <c r="G50" s="310">
        <v>2556</v>
      </c>
      <c r="H50" s="309">
        <v>19</v>
      </c>
      <c r="I50" s="308">
        <v>1010</v>
      </c>
    </row>
    <row r="51" spans="1:9" ht="21" customHeight="1">
      <c r="A51" s="330" t="s">
        <v>211</v>
      </c>
      <c r="B51" s="194">
        <v>32</v>
      </c>
      <c r="C51" s="195">
        <v>2048</v>
      </c>
      <c r="D51" s="194">
        <v>22</v>
      </c>
      <c r="E51" s="196">
        <v>103</v>
      </c>
      <c r="F51" s="205">
        <v>79</v>
      </c>
      <c r="G51" s="299">
        <v>5</v>
      </c>
      <c r="H51" s="205">
        <v>293</v>
      </c>
      <c r="I51" s="196">
        <v>8212</v>
      </c>
    </row>
    <row r="52" spans="1:9" ht="21" customHeight="1">
      <c r="A52" s="8" t="s">
        <v>209</v>
      </c>
      <c r="B52" s="204">
        <f>SUM(B50:B51)</f>
        <v>97</v>
      </c>
      <c r="C52" s="203">
        <f t="shared" ref="C52:I52" si="1">SUM(C50:C51)</f>
        <v>2437</v>
      </c>
      <c r="D52" s="198">
        <f t="shared" si="1"/>
        <v>284</v>
      </c>
      <c r="E52" s="208">
        <f t="shared" si="1"/>
        <v>569</v>
      </c>
      <c r="F52" s="204">
        <f t="shared" si="1"/>
        <v>2006</v>
      </c>
      <c r="G52" s="217">
        <f t="shared" si="1"/>
        <v>2561</v>
      </c>
      <c r="H52" s="204">
        <f t="shared" si="1"/>
        <v>312</v>
      </c>
      <c r="I52" s="208">
        <f t="shared" si="1"/>
        <v>9222</v>
      </c>
    </row>
    <row r="53" spans="1:9" ht="21" customHeight="1">
      <c r="A53" s="22" t="s">
        <v>3</v>
      </c>
      <c r="B53" s="302">
        <v>98</v>
      </c>
      <c r="C53" s="195">
        <v>9891</v>
      </c>
      <c r="D53" s="194">
        <v>416</v>
      </c>
      <c r="E53" s="196">
        <v>1418</v>
      </c>
      <c r="F53" s="205">
        <v>1645</v>
      </c>
      <c r="G53" s="299">
        <v>4785</v>
      </c>
      <c r="H53" s="302">
        <v>122</v>
      </c>
      <c r="I53" s="196">
        <v>1164</v>
      </c>
    </row>
    <row r="54" spans="1:9" ht="21" customHeight="1">
      <c r="A54" s="22" t="s">
        <v>135</v>
      </c>
      <c r="B54" s="302">
        <v>10</v>
      </c>
      <c r="C54" s="195">
        <v>2125</v>
      </c>
      <c r="D54" s="194">
        <v>49</v>
      </c>
      <c r="E54" s="196">
        <v>383</v>
      </c>
      <c r="F54" s="205">
        <v>1311</v>
      </c>
      <c r="G54" s="299">
        <v>424</v>
      </c>
      <c r="H54" s="302">
        <v>119</v>
      </c>
      <c r="I54" s="196">
        <v>1797</v>
      </c>
    </row>
    <row r="55" spans="1:9" ht="21" customHeight="1">
      <c r="A55" s="8" t="s">
        <v>161</v>
      </c>
      <c r="B55" s="202">
        <f t="shared" ref="B55:I55" si="2">SUM(B53:B54)</f>
        <v>108</v>
      </c>
      <c r="C55" s="203">
        <f t="shared" si="2"/>
        <v>12016</v>
      </c>
      <c r="D55" s="198">
        <f t="shared" si="2"/>
        <v>465</v>
      </c>
      <c r="E55" s="208">
        <f t="shared" si="2"/>
        <v>1801</v>
      </c>
      <c r="F55" s="204">
        <f t="shared" si="2"/>
        <v>2956</v>
      </c>
      <c r="G55" s="217">
        <f t="shared" si="2"/>
        <v>5209</v>
      </c>
      <c r="H55" s="202">
        <f t="shared" si="2"/>
        <v>241</v>
      </c>
      <c r="I55" s="208">
        <f t="shared" si="2"/>
        <v>2961</v>
      </c>
    </row>
    <row r="56" spans="1:9" ht="21" customHeight="1">
      <c r="A56" s="22" t="s">
        <v>40</v>
      </c>
      <c r="B56" s="302">
        <v>84</v>
      </c>
      <c r="C56" s="195">
        <v>15729</v>
      </c>
      <c r="D56" s="194">
        <v>829</v>
      </c>
      <c r="E56" s="196">
        <v>1100</v>
      </c>
      <c r="F56" s="205">
        <v>5186</v>
      </c>
      <c r="G56" s="299">
        <v>174</v>
      </c>
      <c r="H56" s="302">
        <v>187</v>
      </c>
      <c r="I56" s="196">
        <v>4252</v>
      </c>
    </row>
    <row r="57" spans="1:9" ht="21" customHeight="1">
      <c r="A57" s="22" t="s">
        <v>43</v>
      </c>
      <c r="B57" s="302">
        <v>20</v>
      </c>
      <c r="C57" s="195">
        <v>2079</v>
      </c>
      <c r="D57" s="194">
        <v>166</v>
      </c>
      <c r="E57" s="196">
        <v>250</v>
      </c>
      <c r="F57" s="205">
        <v>709</v>
      </c>
      <c r="G57" s="299">
        <v>56</v>
      </c>
      <c r="H57" s="302">
        <v>54</v>
      </c>
      <c r="I57" s="196">
        <v>1474</v>
      </c>
    </row>
    <row r="58" spans="1:9" ht="21" customHeight="1">
      <c r="A58" s="8" t="s">
        <v>162</v>
      </c>
      <c r="B58" s="202">
        <f t="shared" ref="B58:I58" si="3">SUM(B56:B57)</f>
        <v>104</v>
      </c>
      <c r="C58" s="204">
        <f t="shared" si="3"/>
        <v>17808</v>
      </c>
      <c r="D58" s="198">
        <f t="shared" si="3"/>
        <v>995</v>
      </c>
      <c r="E58" s="199">
        <f t="shared" si="3"/>
        <v>1350</v>
      </c>
      <c r="F58" s="204">
        <f t="shared" si="3"/>
        <v>5895</v>
      </c>
      <c r="G58" s="217">
        <f t="shared" si="3"/>
        <v>230</v>
      </c>
      <c r="H58" s="202">
        <f t="shared" si="3"/>
        <v>241</v>
      </c>
      <c r="I58" s="208">
        <f t="shared" si="3"/>
        <v>5726</v>
      </c>
    </row>
    <row r="59" spans="1:9" ht="21" customHeight="1">
      <c r="A59" s="22" t="s">
        <v>21</v>
      </c>
      <c r="B59" s="302">
        <v>47</v>
      </c>
      <c r="C59" s="196">
        <v>16079</v>
      </c>
      <c r="D59" s="194">
        <v>517</v>
      </c>
      <c r="E59" s="196">
        <v>950</v>
      </c>
      <c r="F59" s="205">
        <v>2345</v>
      </c>
      <c r="G59" s="299">
        <v>1021</v>
      </c>
      <c r="H59" s="302">
        <v>117</v>
      </c>
      <c r="I59" s="196">
        <v>946</v>
      </c>
    </row>
    <row r="60" spans="1:9" ht="21" customHeight="1">
      <c r="A60" s="22" t="s">
        <v>39</v>
      </c>
      <c r="B60" s="205">
        <v>12</v>
      </c>
      <c r="C60" s="196">
        <v>1247</v>
      </c>
      <c r="D60" s="194"/>
      <c r="E60" s="196"/>
      <c r="F60" s="205">
        <v>131</v>
      </c>
      <c r="G60" s="299">
        <v>156</v>
      </c>
      <c r="H60" s="302">
        <v>142</v>
      </c>
      <c r="I60" s="196">
        <v>2700</v>
      </c>
    </row>
    <row r="61" spans="1:9" ht="21" customHeight="1">
      <c r="A61" s="8" t="s">
        <v>191</v>
      </c>
      <c r="B61" s="204">
        <f t="shared" ref="B61:I61" si="4">SUM(B59:B60)</f>
        <v>59</v>
      </c>
      <c r="C61" s="203">
        <f t="shared" si="4"/>
        <v>17326</v>
      </c>
      <c r="D61" s="198">
        <v>517</v>
      </c>
      <c r="E61" s="208">
        <f t="shared" si="4"/>
        <v>950</v>
      </c>
      <c r="F61" s="204">
        <f t="shared" si="4"/>
        <v>2476</v>
      </c>
      <c r="G61" s="217">
        <f t="shared" si="4"/>
        <v>1177</v>
      </c>
      <c r="H61" s="202">
        <f t="shared" si="4"/>
        <v>259</v>
      </c>
      <c r="I61" s="208">
        <f t="shared" si="4"/>
        <v>3646</v>
      </c>
    </row>
    <row r="62" spans="1:9" ht="21" customHeight="1">
      <c r="A62" s="22" t="s">
        <v>147</v>
      </c>
      <c r="B62" s="300">
        <v>44</v>
      </c>
      <c r="C62" s="307">
        <v>12552</v>
      </c>
      <c r="D62" s="300">
        <v>253</v>
      </c>
      <c r="E62" s="308">
        <v>1430</v>
      </c>
      <c r="F62" s="309">
        <v>4259</v>
      </c>
      <c r="G62" s="310">
        <v>1719</v>
      </c>
      <c r="H62" s="311">
        <v>91</v>
      </c>
      <c r="I62" s="308">
        <v>984</v>
      </c>
    </row>
    <row r="63" spans="1:9" ht="21" customHeight="1">
      <c r="A63" s="22" t="s">
        <v>169</v>
      </c>
      <c r="B63" s="302">
        <v>15</v>
      </c>
      <c r="C63" s="195">
        <v>5355</v>
      </c>
      <c r="D63" s="194">
        <v>255</v>
      </c>
      <c r="E63" s="196">
        <v>501</v>
      </c>
      <c r="F63" s="205">
        <v>2953</v>
      </c>
      <c r="G63" s="299">
        <v>604</v>
      </c>
      <c r="H63" s="302">
        <v>107</v>
      </c>
      <c r="I63" s="196">
        <v>1670</v>
      </c>
    </row>
    <row r="64" spans="1:9" ht="21" customHeight="1">
      <c r="A64" s="22" t="s">
        <v>137</v>
      </c>
      <c r="B64" s="302">
        <v>28</v>
      </c>
      <c r="C64" s="195">
        <v>8490</v>
      </c>
      <c r="D64" s="194">
        <v>120</v>
      </c>
      <c r="E64" s="196">
        <v>422</v>
      </c>
      <c r="F64" s="205">
        <v>1097</v>
      </c>
      <c r="G64" s="299">
        <v>236</v>
      </c>
      <c r="H64" s="302">
        <v>64</v>
      </c>
      <c r="I64" s="196">
        <v>1421</v>
      </c>
    </row>
    <row r="65" spans="1:10" ht="21" customHeight="1">
      <c r="A65" s="22" t="s">
        <v>136</v>
      </c>
      <c r="B65" s="302">
        <v>14</v>
      </c>
      <c r="C65" s="195">
        <v>2710</v>
      </c>
      <c r="D65" s="194">
        <v>124</v>
      </c>
      <c r="E65" s="196">
        <v>126</v>
      </c>
      <c r="F65" s="205">
        <v>1311</v>
      </c>
      <c r="G65" s="299">
        <v>144</v>
      </c>
      <c r="H65" s="302">
        <v>68</v>
      </c>
      <c r="I65" s="196">
        <v>2364</v>
      </c>
    </row>
    <row r="66" spans="1:10" ht="21" customHeight="1">
      <c r="A66" s="22" t="s">
        <v>41</v>
      </c>
      <c r="B66" s="302">
        <v>13</v>
      </c>
      <c r="C66" s="195">
        <v>1656</v>
      </c>
      <c r="D66" s="194">
        <v>32</v>
      </c>
      <c r="E66" s="196">
        <v>40</v>
      </c>
      <c r="F66" s="205">
        <v>250</v>
      </c>
      <c r="G66" s="299">
        <v>14</v>
      </c>
      <c r="H66" s="302">
        <v>49</v>
      </c>
      <c r="I66" s="196">
        <v>398</v>
      </c>
    </row>
    <row r="67" spans="1:10" ht="21" customHeight="1">
      <c r="A67" s="312" t="s">
        <v>160</v>
      </c>
      <c r="B67" s="206">
        <f t="shared" ref="B67:I67" si="5">SUM(B62:B66)</f>
        <v>114</v>
      </c>
      <c r="C67" s="207">
        <f t="shared" si="5"/>
        <v>30763</v>
      </c>
      <c r="D67" s="206">
        <f t="shared" si="5"/>
        <v>784</v>
      </c>
      <c r="E67" s="207">
        <f t="shared" si="5"/>
        <v>2519</v>
      </c>
      <c r="F67" s="218">
        <f t="shared" si="5"/>
        <v>9870</v>
      </c>
      <c r="G67" s="219">
        <f t="shared" si="5"/>
        <v>2717</v>
      </c>
      <c r="H67" s="206">
        <f t="shared" si="5"/>
        <v>379</v>
      </c>
      <c r="I67" s="207">
        <f t="shared" si="5"/>
        <v>6837</v>
      </c>
    </row>
    <row r="68" spans="1:10" ht="21" customHeight="1">
      <c r="A68" s="28" t="s">
        <v>146</v>
      </c>
      <c r="B68" s="311">
        <v>38</v>
      </c>
      <c r="C68" s="307">
        <v>1652</v>
      </c>
      <c r="D68" s="300">
        <v>463</v>
      </c>
      <c r="E68" s="308">
        <v>458</v>
      </c>
      <c r="F68" s="309">
        <v>4078</v>
      </c>
      <c r="G68" s="310">
        <v>765</v>
      </c>
      <c r="H68" s="311">
        <v>181</v>
      </c>
      <c r="I68" s="308">
        <v>1915</v>
      </c>
    </row>
    <row r="69" spans="1:10" ht="21" customHeight="1">
      <c r="A69" s="22" t="s">
        <v>132</v>
      </c>
      <c r="B69" s="302">
        <v>39</v>
      </c>
      <c r="C69" s="196">
        <v>2704</v>
      </c>
      <c r="D69" s="194">
        <v>110</v>
      </c>
      <c r="E69" s="196">
        <v>424</v>
      </c>
      <c r="F69" s="205">
        <v>2942</v>
      </c>
      <c r="G69" s="299">
        <v>326</v>
      </c>
      <c r="H69" s="302">
        <v>57</v>
      </c>
      <c r="I69" s="196">
        <v>1306</v>
      </c>
    </row>
    <row r="70" spans="1:10" ht="21" customHeight="1">
      <c r="A70" s="22" t="s">
        <v>133</v>
      </c>
      <c r="B70" s="302">
        <v>5</v>
      </c>
      <c r="C70" s="195">
        <v>42</v>
      </c>
      <c r="D70" s="194">
        <v>235</v>
      </c>
      <c r="E70" s="196">
        <v>409</v>
      </c>
      <c r="F70" s="205">
        <v>921</v>
      </c>
      <c r="G70" s="299">
        <v>96</v>
      </c>
      <c r="H70" s="302">
        <v>13</v>
      </c>
      <c r="I70" s="196">
        <v>131</v>
      </c>
    </row>
    <row r="71" spans="1:10" ht="21" customHeight="1">
      <c r="A71" s="22" t="s">
        <v>134</v>
      </c>
      <c r="B71" s="302">
        <v>9</v>
      </c>
      <c r="C71" s="195">
        <v>209</v>
      </c>
      <c r="D71" s="194">
        <v>113</v>
      </c>
      <c r="E71" s="196">
        <v>116</v>
      </c>
      <c r="F71" s="205">
        <v>212</v>
      </c>
      <c r="G71" s="299">
        <v>38</v>
      </c>
      <c r="H71" s="302">
        <v>18</v>
      </c>
      <c r="I71" s="196">
        <v>128</v>
      </c>
    </row>
    <row r="72" spans="1:10" ht="21" customHeight="1">
      <c r="A72" s="22" t="s">
        <v>138</v>
      </c>
      <c r="B72" s="302">
        <v>18</v>
      </c>
      <c r="C72" s="195">
        <v>1980</v>
      </c>
      <c r="D72" s="194">
        <v>166</v>
      </c>
      <c r="E72" s="196">
        <v>89</v>
      </c>
      <c r="F72" s="205">
        <v>232</v>
      </c>
      <c r="G72" s="299">
        <v>112</v>
      </c>
      <c r="H72" s="302">
        <v>63</v>
      </c>
      <c r="I72" s="196">
        <v>336</v>
      </c>
    </row>
    <row r="73" spans="1:10" ht="21" customHeight="1">
      <c r="A73" s="312" t="s">
        <v>159</v>
      </c>
      <c r="B73" s="198">
        <f t="shared" ref="B73:I73" si="6">SUM(B68:B72)</f>
        <v>109</v>
      </c>
      <c r="C73" s="208">
        <f t="shared" si="6"/>
        <v>6587</v>
      </c>
      <c r="D73" s="202">
        <f t="shared" si="6"/>
        <v>1087</v>
      </c>
      <c r="E73" s="204">
        <f t="shared" si="6"/>
        <v>1496</v>
      </c>
      <c r="F73" s="217">
        <f t="shared" si="6"/>
        <v>8385</v>
      </c>
      <c r="G73" s="204">
        <f t="shared" si="6"/>
        <v>1337</v>
      </c>
      <c r="H73" s="198">
        <f t="shared" si="6"/>
        <v>332</v>
      </c>
      <c r="I73" s="208">
        <f t="shared" si="6"/>
        <v>3816</v>
      </c>
    </row>
    <row r="74" spans="1:10" ht="21" customHeight="1">
      <c r="A74" s="19" t="s">
        <v>4</v>
      </c>
      <c r="B74" s="209">
        <f>+B34+B40+B73+B48+B49+B52+B55+B58+B61+B67</f>
        <v>1005</v>
      </c>
      <c r="C74" s="210">
        <f t="shared" ref="C74:I74" si="7">+C34+C40+C73+C48+C49+C52+C55+C58+C61+C67</f>
        <v>165506</v>
      </c>
      <c r="D74" s="209">
        <f t="shared" si="7"/>
        <v>6922</v>
      </c>
      <c r="E74" s="210">
        <f t="shared" si="7"/>
        <v>14721</v>
      </c>
      <c r="F74" s="220">
        <f t="shared" si="7"/>
        <v>97539</v>
      </c>
      <c r="G74" s="220">
        <f t="shared" si="7"/>
        <v>27105</v>
      </c>
      <c r="H74" s="209">
        <f t="shared" si="7"/>
        <v>4903</v>
      </c>
      <c r="I74" s="210">
        <f t="shared" si="7"/>
        <v>71979</v>
      </c>
    </row>
    <row r="75" spans="1:10" ht="21" customHeight="1">
      <c r="A75" s="22" t="s">
        <v>5</v>
      </c>
      <c r="B75" s="313">
        <v>27</v>
      </c>
      <c r="C75" s="314">
        <v>3503</v>
      </c>
      <c r="D75" s="313">
        <v>242</v>
      </c>
      <c r="E75" s="315">
        <v>494</v>
      </c>
      <c r="F75" s="314">
        <v>1452</v>
      </c>
      <c r="G75" s="321">
        <v>193</v>
      </c>
      <c r="H75" s="225">
        <v>154</v>
      </c>
      <c r="I75" s="226">
        <v>2305</v>
      </c>
      <c r="J75" s="4"/>
    </row>
    <row r="76" spans="1:10" ht="21" customHeight="1">
      <c r="A76" s="22" t="s">
        <v>6</v>
      </c>
      <c r="B76" s="194">
        <v>38</v>
      </c>
      <c r="C76" s="205">
        <v>5109</v>
      </c>
      <c r="D76" s="194">
        <v>362</v>
      </c>
      <c r="E76" s="205">
        <v>496</v>
      </c>
      <c r="F76" s="197">
        <v>4277</v>
      </c>
      <c r="G76" s="197">
        <v>530</v>
      </c>
      <c r="H76" s="194">
        <v>125</v>
      </c>
      <c r="I76" s="316">
        <v>2696</v>
      </c>
    </row>
    <row r="77" spans="1:10" ht="21" customHeight="1">
      <c r="A77" s="22" t="s">
        <v>7</v>
      </c>
      <c r="B77" s="194">
        <v>61</v>
      </c>
      <c r="C77" s="205">
        <v>2454</v>
      </c>
      <c r="D77" s="194">
        <v>425</v>
      </c>
      <c r="E77" s="316">
        <v>607</v>
      </c>
      <c r="F77" s="205">
        <v>1331</v>
      </c>
      <c r="G77" s="299">
        <v>2380</v>
      </c>
      <c r="H77" s="302">
        <v>108</v>
      </c>
      <c r="I77" s="196">
        <v>1578</v>
      </c>
    </row>
    <row r="78" spans="1:10" ht="21" customHeight="1">
      <c r="A78" s="22" t="s">
        <v>8</v>
      </c>
      <c r="B78" s="200">
        <v>9</v>
      </c>
      <c r="C78" s="205">
        <v>1246</v>
      </c>
      <c r="D78" s="194">
        <v>534</v>
      </c>
      <c r="E78" s="316">
        <v>512</v>
      </c>
      <c r="F78" s="205">
        <v>3203</v>
      </c>
      <c r="G78" s="299">
        <v>111</v>
      </c>
      <c r="H78" s="302">
        <v>77</v>
      </c>
      <c r="I78" s="196">
        <v>953</v>
      </c>
    </row>
    <row r="79" spans="1:10" ht="21" customHeight="1">
      <c r="A79" s="317" t="s">
        <v>9</v>
      </c>
      <c r="B79" s="209">
        <f t="shared" ref="B79:I79" si="8">SUM(B75:B78)</f>
        <v>135</v>
      </c>
      <c r="C79" s="210">
        <f t="shared" si="8"/>
        <v>12312</v>
      </c>
      <c r="D79" s="209">
        <f t="shared" si="8"/>
        <v>1563</v>
      </c>
      <c r="E79" s="210">
        <f t="shared" si="8"/>
        <v>2109</v>
      </c>
      <c r="F79" s="220">
        <f t="shared" si="8"/>
        <v>10263</v>
      </c>
      <c r="G79" s="220">
        <f t="shared" si="8"/>
        <v>3214</v>
      </c>
      <c r="H79" s="209">
        <f t="shared" si="8"/>
        <v>464</v>
      </c>
      <c r="I79" s="210">
        <f t="shared" si="8"/>
        <v>7532</v>
      </c>
    </row>
    <row r="80" spans="1:10" ht="21" customHeight="1">
      <c r="A80" s="19" t="s">
        <v>10</v>
      </c>
      <c r="B80" s="209">
        <f t="shared" ref="B80:I80" si="9">B74+B79</f>
        <v>1140</v>
      </c>
      <c r="C80" s="210">
        <f t="shared" si="9"/>
        <v>177818</v>
      </c>
      <c r="D80" s="209">
        <f t="shared" si="9"/>
        <v>8485</v>
      </c>
      <c r="E80" s="210">
        <f t="shared" si="9"/>
        <v>16830</v>
      </c>
      <c r="F80" s="220">
        <f t="shared" si="9"/>
        <v>107802</v>
      </c>
      <c r="G80" s="220">
        <f t="shared" si="9"/>
        <v>30319</v>
      </c>
      <c r="H80" s="209">
        <f t="shared" si="9"/>
        <v>5367</v>
      </c>
      <c r="I80" s="210">
        <f t="shared" si="9"/>
        <v>79511</v>
      </c>
    </row>
    <row r="81" spans="1:9" ht="21" customHeight="1">
      <c r="A81" s="21" t="s">
        <v>11</v>
      </c>
      <c r="B81" s="211">
        <v>29</v>
      </c>
      <c r="C81" s="212">
        <v>1352</v>
      </c>
      <c r="D81" s="211">
        <v>260</v>
      </c>
      <c r="E81" s="318">
        <v>241</v>
      </c>
      <c r="F81" s="212">
        <v>927</v>
      </c>
      <c r="G81" s="220">
        <v>231</v>
      </c>
      <c r="H81" s="211">
        <v>100</v>
      </c>
      <c r="I81" s="318">
        <v>2258</v>
      </c>
    </row>
    <row r="82" spans="1:9" ht="21" customHeight="1">
      <c r="A82" s="19" t="s">
        <v>12</v>
      </c>
      <c r="B82" s="211">
        <f>B80+B81</f>
        <v>1169</v>
      </c>
      <c r="C82" s="212">
        <f t="shared" ref="C82:I82" si="10">C80+C81</f>
        <v>179170</v>
      </c>
      <c r="D82" s="209">
        <f t="shared" si="10"/>
        <v>8745</v>
      </c>
      <c r="E82" s="210">
        <f t="shared" si="10"/>
        <v>17071</v>
      </c>
      <c r="F82" s="209">
        <f t="shared" si="10"/>
        <v>108729</v>
      </c>
      <c r="G82" s="209">
        <f t="shared" si="10"/>
        <v>30550</v>
      </c>
      <c r="H82" s="209">
        <f t="shared" si="10"/>
        <v>5467</v>
      </c>
      <c r="I82" s="210">
        <f t="shared" si="10"/>
        <v>81769</v>
      </c>
    </row>
    <row r="83" spans="1:9" ht="21" customHeight="1">
      <c r="A83" s="19" t="s">
        <v>13</v>
      </c>
      <c r="B83" s="209">
        <f t="shared" ref="B83:I83" si="11">B82+B7</f>
        <v>1379</v>
      </c>
      <c r="C83" s="210">
        <f t="shared" si="11"/>
        <v>182905</v>
      </c>
      <c r="D83" s="209">
        <f t="shared" si="11"/>
        <v>24824</v>
      </c>
      <c r="E83" s="210">
        <f t="shared" si="11"/>
        <v>25566</v>
      </c>
      <c r="F83" s="220">
        <f t="shared" si="11"/>
        <v>199612</v>
      </c>
      <c r="G83" s="220">
        <f t="shared" si="11"/>
        <v>50911</v>
      </c>
      <c r="H83" s="209">
        <f t="shared" si="11"/>
        <v>5523</v>
      </c>
      <c r="I83" s="210">
        <f t="shared" si="11"/>
        <v>83044</v>
      </c>
    </row>
  </sheetData>
  <mergeCells count="19">
    <mergeCell ref="D44:E44"/>
    <mergeCell ref="F44:F46"/>
    <mergeCell ref="C45:C46"/>
    <mergeCell ref="D45:D46"/>
    <mergeCell ref="E45:E46"/>
    <mergeCell ref="B44:C44"/>
    <mergeCell ref="H45:H46"/>
    <mergeCell ref="I45:I46"/>
    <mergeCell ref="H4:H5"/>
    <mergeCell ref="I4:I5"/>
    <mergeCell ref="H44:I44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6" firstPageNumber="9" orientation="portrait" useFirstPageNumber="1" r:id="rId1"/>
  <headerFooter alignWithMargins="0">
    <oddFooter>&amp;C&amp;"ＭＳ Ｐ明朝,標準"- &amp;P -</oddFooter>
  </headerFooter>
  <rowBreaks count="1" manualBreakCount="1">
    <brk id="4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420468</cp:lastModifiedBy>
  <cp:lastPrinted>2016-08-24T00:43:39Z</cp:lastPrinted>
  <dcterms:created xsi:type="dcterms:W3CDTF">2002-09-11T02:43:10Z</dcterms:created>
  <dcterms:modified xsi:type="dcterms:W3CDTF">2016-08-31T05:40:39Z</dcterms:modified>
</cp:coreProperties>
</file>