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61" windowWidth="7395" windowHeight="11640" activeTab="0"/>
  </bookViews>
  <sheets>
    <sheet name="集計表1" sheetId="1" r:id="rId1"/>
    <sheet name="集計表2" sheetId="2" r:id="rId2"/>
    <sheet name="集計表3" sheetId="3" r:id="rId3"/>
    <sheet name="集計表4" sheetId="4" r:id="rId4"/>
  </sheets>
  <definedNames>
    <definedName name="a欄">#REF!</definedName>
    <definedName name="b欄">#REF!</definedName>
    <definedName name="c欄">#REF!</definedName>
    <definedName name="data">#REF!</definedName>
    <definedName name="d欄">#REF!</definedName>
    <definedName name="e欄">#REF!</definedName>
    <definedName name="f欄">#REF!</definedName>
    <definedName name="g欄">#REF!</definedName>
    <definedName name="h欄">#REF!</definedName>
    <definedName name="i欄">#REF!</definedName>
    <definedName name="j欄">#REF!</definedName>
    <definedName name="k欄">#REF!</definedName>
    <definedName name="l欄">#REF!</definedName>
    <definedName name="m欄">#REF!</definedName>
    <definedName name="_xlnm.Print_Area" localSheetId="0">'集計表1'!$A$1:$I$82</definedName>
    <definedName name="_xlnm.Print_Area" localSheetId="1">'集計表2'!$A$1:$J$83</definedName>
    <definedName name="_xlnm.Print_Area" localSheetId="2">'集計表3'!$A$1:$AM$91</definedName>
    <definedName name="_xlnm.Print_Area" localSheetId="3">'集計表4'!$A$1:$I$84</definedName>
    <definedName name="touroku">#REF!</definedName>
  </definedNames>
  <calcPr fullCalcOnLoad="1"/>
</workbook>
</file>

<file path=xl/sharedStrings.xml><?xml version="1.0" encoding="utf-8"?>
<sst xmlns="http://schemas.openxmlformats.org/spreadsheetml/2006/main" count="594" uniqueCount="217">
  <si>
    <t xml:space="preserve"> 魚　　津</t>
  </si>
  <si>
    <t xml:space="preserve"> 氷　　見</t>
  </si>
  <si>
    <t xml:space="preserve"> 滑　　川</t>
  </si>
  <si>
    <t xml:space="preserve"> 黒　　部</t>
  </si>
  <si>
    <t>市小計</t>
  </si>
  <si>
    <t xml:space="preserve"> 上　　市</t>
  </si>
  <si>
    <t xml:space="preserve"> 立　　山</t>
  </si>
  <si>
    <t xml:space="preserve"> 入　　善</t>
  </si>
  <si>
    <t xml:space="preserve"> 朝　　日</t>
  </si>
  <si>
    <t>町小計</t>
  </si>
  <si>
    <t>市町小計</t>
  </si>
  <si>
    <t xml:space="preserve"> 舟　　橋</t>
  </si>
  <si>
    <t>市町村小計</t>
  </si>
  <si>
    <t>総計</t>
  </si>
  <si>
    <t>住民１人あたり</t>
  </si>
  <si>
    <t>館  名</t>
  </si>
  <si>
    <t xml:space="preserve"> 富山本館</t>
  </si>
  <si>
    <t xml:space="preserve"> 　　藤ノ木</t>
  </si>
  <si>
    <t xml:space="preserve"> 　　大広田</t>
  </si>
  <si>
    <t xml:space="preserve"> 高岡中央</t>
  </si>
  <si>
    <t xml:space="preserve"> 県　　立</t>
  </si>
  <si>
    <t xml:space="preserve"> 小 矢 部</t>
  </si>
  <si>
    <t xml:space="preserve">     奥田北</t>
  </si>
  <si>
    <t xml:space="preserve">     堀川南</t>
  </si>
  <si>
    <t xml:space="preserve"> 　　水　橋</t>
  </si>
  <si>
    <t xml:space="preserve"> 　　岩　瀬</t>
  </si>
  <si>
    <t xml:space="preserve"> 　　呉　羽</t>
  </si>
  <si>
    <t xml:space="preserve"> 　　豊　田</t>
  </si>
  <si>
    <t xml:space="preserve"> 　　蜷　川</t>
  </si>
  <si>
    <t xml:space="preserve"> 　　月　岡</t>
  </si>
  <si>
    <t xml:space="preserve"> 　　新　庄</t>
  </si>
  <si>
    <t xml:space="preserve"> 　　四　方</t>
  </si>
  <si>
    <t xml:space="preserve">     堀　川</t>
  </si>
  <si>
    <t>　   山　室</t>
  </si>
  <si>
    <t>　   東　部</t>
  </si>
  <si>
    <t xml:space="preserve"> 　　伏　木</t>
  </si>
  <si>
    <t>図書館費</t>
  </si>
  <si>
    <t>資料費</t>
  </si>
  <si>
    <t>図書費</t>
  </si>
  <si>
    <r>
      <t xml:space="preserve">　 </t>
    </r>
    <r>
      <rPr>
        <sz val="10"/>
        <color indexed="8"/>
        <rFont val="ＭＳ 明朝"/>
        <family val="1"/>
      </rPr>
      <t>おとぎの館</t>
    </r>
  </si>
  <si>
    <t xml:space="preserve"> 砺波市立砺波</t>
  </si>
  <si>
    <t xml:space="preserve">　　　    平 </t>
  </si>
  <si>
    <t>総数</t>
  </si>
  <si>
    <t xml:space="preserve"> 　　　　庄川</t>
  </si>
  <si>
    <t>年間受入冊数</t>
  </si>
  <si>
    <t>図書総数</t>
  </si>
  <si>
    <t>うち購入</t>
  </si>
  <si>
    <t>うち児童</t>
  </si>
  <si>
    <t>貸出冊数</t>
  </si>
  <si>
    <t>うち児童書</t>
  </si>
  <si>
    <t>（冊）</t>
  </si>
  <si>
    <t>所 蔵</t>
  </si>
  <si>
    <t>蔵 書 冊 数</t>
  </si>
  <si>
    <t>登 録 者</t>
  </si>
  <si>
    <t>個 人 貸 出</t>
  </si>
  <si>
    <t>館  名</t>
  </si>
  <si>
    <t>総 数</t>
  </si>
  <si>
    <t>うち児童書</t>
  </si>
  <si>
    <t xml:space="preserve"> 県　　立</t>
  </si>
  <si>
    <t xml:space="preserve"> 　　水　橋</t>
  </si>
  <si>
    <t xml:space="preserve"> 　　岩　瀬</t>
  </si>
  <si>
    <t xml:space="preserve"> 　　呉　羽</t>
  </si>
  <si>
    <t xml:space="preserve"> 　　豊　田</t>
  </si>
  <si>
    <t xml:space="preserve"> 　　蜷　川</t>
  </si>
  <si>
    <t xml:space="preserve"> 　　月　岡</t>
  </si>
  <si>
    <t xml:space="preserve"> 　　新　庄</t>
  </si>
  <si>
    <t xml:space="preserve">     奥田北</t>
  </si>
  <si>
    <t xml:space="preserve"> 　　四　方</t>
  </si>
  <si>
    <t xml:space="preserve">     堀　川</t>
  </si>
  <si>
    <t xml:space="preserve">     堀川南</t>
  </si>
  <si>
    <t>　   山　室</t>
  </si>
  <si>
    <t>　   東　部</t>
  </si>
  <si>
    <t>職　　　　員</t>
  </si>
  <si>
    <t>職員1人</t>
  </si>
  <si>
    <t>住民１人あたり</t>
  </si>
  <si>
    <t>個 人 貸 出</t>
  </si>
  <si>
    <t>総　数</t>
  </si>
  <si>
    <t>専　任</t>
  </si>
  <si>
    <t>兼　任</t>
  </si>
  <si>
    <t>蔵書冊数</t>
  </si>
  <si>
    <t>年間購入</t>
  </si>
  <si>
    <t>貸出図書</t>
  </si>
  <si>
    <t>登録率</t>
  </si>
  <si>
    <t>登録者１人</t>
  </si>
  <si>
    <t>人　口</t>
  </si>
  <si>
    <t>図書冊数</t>
  </si>
  <si>
    <t>冊　　数</t>
  </si>
  <si>
    <t>あたり冊数</t>
  </si>
  <si>
    <t>（人）</t>
  </si>
  <si>
    <t>（冊）</t>
  </si>
  <si>
    <t>あたり</t>
  </si>
  <si>
    <t xml:space="preserve"> 県　　立</t>
  </si>
  <si>
    <t xml:space="preserve"> 　　水　橋</t>
  </si>
  <si>
    <t xml:space="preserve"> 　　岩　瀬</t>
  </si>
  <si>
    <t xml:space="preserve"> 　　呉　羽</t>
  </si>
  <si>
    <t xml:space="preserve"> 　　豊　田</t>
  </si>
  <si>
    <t xml:space="preserve"> 　　蜷　川</t>
  </si>
  <si>
    <t xml:space="preserve"> 　　月　岡</t>
  </si>
  <si>
    <t xml:space="preserve"> 　　新　庄</t>
  </si>
  <si>
    <t xml:space="preserve">     奥田北</t>
  </si>
  <si>
    <t xml:space="preserve"> 　　四　方</t>
  </si>
  <si>
    <t xml:space="preserve">     堀　川</t>
  </si>
  <si>
    <t xml:space="preserve">     堀川南</t>
  </si>
  <si>
    <t>　   山　室</t>
  </si>
  <si>
    <t>　   東　部</t>
  </si>
  <si>
    <t>館  名</t>
  </si>
  <si>
    <t xml:space="preserve"> 　　水　橋</t>
  </si>
  <si>
    <t xml:space="preserve"> 　　岩　瀬</t>
  </si>
  <si>
    <t xml:space="preserve"> 　　呉　羽</t>
  </si>
  <si>
    <t xml:space="preserve"> 　　豊　田</t>
  </si>
  <si>
    <t xml:space="preserve"> 　　蜷　川</t>
  </si>
  <si>
    <t xml:space="preserve"> 　　月　岡</t>
  </si>
  <si>
    <t xml:space="preserve"> 　　新　庄</t>
  </si>
  <si>
    <t xml:space="preserve">     奥田北</t>
  </si>
  <si>
    <t xml:space="preserve"> 　　四　方</t>
  </si>
  <si>
    <t xml:space="preserve">     堀　川</t>
  </si>
  <si>
    <t xml:space="preserve">     堀川南</t>
  </si>
  <si>
    <t>　   山　室</t>
  </si>
  <si>
    <t>　   東　部</t>
  </si>
  <si>
    <t>相互貸借冊数</t>
  </si>
  <si>
    <t>調査相談</t>
  </si>
  <si>
    <t>回　数</t>
  </si>
  <si>
    <t>参加者</t>
  </si>
  <si>
    <t>配本箇所数</t>
  </si>
  <si>
    <t>配本冊数</t>
  </si>
  <si>
    <t>貸　出</t>
  </si>
  <si>
    <t>借　受</t>
  </si>
  <si>
    <t>複　写
サービス</t>
  </si>
  <si>
    <t>集会活動</t>
  </si>
  <si>
    <t xml:space="preserve"> 　　戸　出</t>
  </si>
  <si>
    <t xml:space="preserve"> 　　中　田</t>
  </si>
  <si>
    <t xml:space="preserve"> 　　福　岡</t>
  </si>
  <si>
    <t>　　 新　湊</t>
  </si>
  <si>
    <t xml:space="preserve"> 　　正　力</t>
  </si>
  <si>
    <t xml:space="preserve"> 　　大　島</t>
  </si>
  <si>
    <t xml:space="preserve"> 　　宇奈月館</t>
  </si>
  <si>
    <t>　　　　 城端</t>
  </si>
  <si>
    <t>　　　　 井波</t>
  </si>
  <si>
    <t xml:space="preserve"> 　　下　村</t>
  </si>
  <si>
    <t xml:space="preserve"> 富山本館</t>
  </si>
  <si>
    <t>　富山 大沢野</t>
  </si>
  <si>
    <t>　富山　大 山</t>
  </si>
  <si>
    <t xml:space="preserve"> 　富山 八尾ほんの森</t>
  </si>
  <si>
    <t>　富山　婦 中</t>
  </si>
  <si>
    <t>　富山　山 田</t>
  </si>
  <si>
    <t>　富山　細 入</t>
  </si>
  <si>
    <t xml:space="preserve"> 射水市中央</t>
  </si>
  <si>
    <t xml:space="preserve"> 南砺市立中央</t>
  </si>
  <si>
    <t xml:space="preserve">  　 八尾東町</t>
  </si>
  <si>
    <t xml:space="preserve"> 　　八尾福島</t>
  </si>
  <si>
    <t xml:space="preserve">  　 八尾東町</t>
  </si>
  <si>
    <t xml:space="preserve"> 　　八尾福島</t>
  </si>
  <si>
    <t xml:space="preserve"> 滑　　川　　</t>
  </si>
  <si>
    <t xml:space="preserve">  　 八尾福島</t>
  </si>
  <si>
    <t>（富山市　計）</t>
  </si>
  <si>
    <t>（高岡市　計）</t>
  </si>
  <si>
    <t>（射水市　計）</t>
  </si>
  <si>
    <t>（南砺市　計）</t>
  </si>
  <si>
    <t>（高岡市　計）</t>
  </si>
  <si>
    <t>（射水市　計）</t>
  </si>
  <si>
    <t>（南砺市　計）</t>
  </si>
  <si>
    <t>（黒部市　計）</t>
  </si>
  <si>
    <t>（砺波市　計）</t>
  </si>
  <si>
    <t>（黒部市　計）</t>
  </si>
  <si>
    <t>（砺波市　計）</t>
  </si>
  <si>
    <t>市町村小計</t>
  </si>
  <si>
    <t>未実施</t>
  </si>
  <si>
    <t xml:space="preserve"> 滑　　川</t>
  </si>
  <si>
    <t>団体数・</t>
  </si>
  <si>
    <t>―</t>
  </si>
  <si>
    <t>　　　　 福野</t>
  </si>
  <si>
    <t>図  書</t>
  </si>
  <si>
    <t>（人）</t>
  </si>
  <si>
    <t>奉仕人口</t>
  </si>
  <si>
    <t>人口密度</t>
  </si>
  <si>
    <t>１Ｋ㎡当り</t>
  </si>
  <si>
    <t>図書館費</t>
  </si>
  <si>
    <t>公　立　図　書　館　集　計　（１）</t>
  </si>
  <si>
    <t>公　立　図　書　館　集　計　（２）</t>
  </si>
  <si>
    <t>公　立　図　書　館　集　計　（３）</t>
  </si>
  <si>
    <t>公　立　図　書　館　集　計　（４）</t>
  </si>
  <si>
    <t>一般会計</t>
  </si>
  <si>
    <t>（円）</t>
  </si>
  <si>
    <t>（千万円）</t>
  </si>
  <si>
    <t>（千円）</t>
  </si>
  <si>
    <t>（％）</t>
  </si>
  <si>
    <t>（うち司書）</t>
  </si>
  <si>
    <t>総　 額</t>
  </si>
  <si>
    <t>（箇所）</t>
  </si>
  <si>
    <t>（枚）</t>
  </si>
  <si>
    <t>（件）</t>
  </si>
  <si>
    <t>（回）</t>
  </si>
  <si>
    <t>（小矢部市　計）</t>
  </si>
  <si>
    <t>（冊）</t>
  </si>
  <si>
    <t>（冊）</t>
  </si>
  <si>
    <t>合　　計</t>
  </si>
  <si>
    <t>正規職員</t>
  </si>
  <si>
    <t>総　数</t>
  </si>
  <si>
    <t>計</t>
  </si>
  <si>
    <t>常勤</t>
  </si>
  <si>
    <t>非常勤</t>
  </si>
  <si>
    <t>公　立　図　書　館　集　計　（３）（続き）</t>
  </si>
  <si>
    <t>派遣</t>
  </si>
  <si>
    <t>委託</t>
  </si>
  <si>
    <t>（人）</t>
  </si>
  <si>
    <t>嘱託・臨時職員</t>
  </si>
  <si>
    <t>団体貸出・配本所等</t>
  </si>
  <si>
    <r>
      <t xml:space="preserve"> 県　　立</t>
    </r>
    <r>
      <rPr>
        <sz val="8"/>
        <color indexed="8"/>
        <rFont val="ＭＳ 明朝"/>
        <family val="1"/>
      </rPr>
      <t>（注）</t>
    </r>
  </si>
  <si>
    <t>　とやま駅南</t>
  </si>
  <si>
    <t>　こども図書館</t>
  </si>
  <si>
    <t>平成27年度予算</t>
  </si>
  <si>
    <t xml:space="preserve">※奉仕人口・人口密度は、富山県人口移動調査による平成２６年１０月１日推計値
　（『富山県の人口　平成２６年』による）
</t>
  </si>
  <si>
    <t>平成27年度予算</t>
  </si>
  <si>
    <t>（滑川市　計）</t>
  </si>
  <si>
    <t xml:space="preserve"> 　　子ども図書館</t>
  </si>
  <si>
    <t>子ども図書館</t>
  </si>
  <si>
    <t>　　子ども図書館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</si>
</sst>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"/>
    <numFmt numFmtId="178" formatCode="#,###;[Red]&quot;△&quot;#,###;&quot; －  &quot;"/>
    <numFmt numFmtId="179" formatCode="#,###;[Red]&quot;△&quot;#,###;&quot; OK  &quot;"/>
    <numFmt numFmtId="180" formatCode="0.00\ "/>
    <numFmt numFmtId="181" formatCode="#,##0.0\ "/>
    <numFmt numFmtId="182" formatCode="?,??0\ ;&quot;△&quot;\ ??0\ "/>
    <numFmt numFmtId="183" formatCode="0.00\ ;&quot;△&quot;0.00\ "/>
    <numFmt numFmtId="184" formatCode="0.0\ ;&quot;△&quot;0.0\ "/>
    <numFmt numFmtId="185" formatCode="?,??0\ ;&quot;△&quot;?,??0\ "/>
    <numFmt numFmtId="186" formatCode="#,##0_);[Red]\(#,##0\)"/>
    <numFmt numFmtId="187" formatCode="\(#,##0\)"/>
    <numFmt numFmtId="188" formatCode="0.0%"/>
    <numFmt numFmtId="189" formatCode="0_);[Red]\(0\)"/>
    <numFmt numFmtId="190" formatCode="[&lt;10]\(\ \ 0\);[&lt;100]\(\ 0\);\(0\)"/>
    <numFmt numFmtId="191" formatCode="[&lt;10]\(\ 0\);\(0\)"/>
    <numFmt numFmtId="192" formatCode="#,##0.0;[Red]#,##0.0"/>
    <numFmt numFmtId="193" formatCode="#,##0.00_);[Red]\(#,##0.00\)"/>
    <numFmt numFmtId="194" formatCode="0.00_ "/>
    <numFmt numFmtId="195" formatCode="#,##0_);\(#,##0\)"/>
    <numFmt numFmtId="196" formatCode="0.0_ "/>
    <numFmt numFmtId="197" formatCode="0.0_);\(0.0\)"/>
    <numFmt numFmtId="198" formatCode="#,##0_ "/>
    <numFmt numFmtId="199" formatCode="&quot;¥&quot;#,##0_);[Red]\(&quot;¥&quot;#,##0\)"/>
    <numFmt numFmtId="200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6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3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Continuous" wrapText="1"/>
      <protection locked="0"/>
    </xf>
    <xf numFmtId="3" fontId="5" fillId="0" borderId="10" xfId="0" applyNumberFormat="1" applyFont="1" applyFill="1" applyBorder="1" applyAlignment="1" applyProtection="1">
      <alignment vertical="center" shrinkToFit="1"/>
      <protection locked="0"/>
    </xf>
    <xf numFmtId="186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vertical="center" shrinkToFit="1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 shrinkToFit="1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8" fontId="9" fillId="0" borderId="17" xfId="49" applyFont="1" applyFill="1" applyBorder="1" applyAlignment="1">
      <alignment vertical="center"/>
    </xf>
    <xf numFmtId="3" fontId="5" fillId="0" borderId="18" xfId="0" applyNumberFormat="1" applyFont="1" applyFill="1" applyBorder="1" applyAlignment="1" applyProtection="1">
      <alignment vertical="center" shrinkToFit="1"/>
      <protection locked="0"/>
    </xf>
    <xf numFmtId="3" fontId="5" fillId="0" borderId="19" xfId="0" applyNumberFormat="1" applyFont="1" applyFill="1" applyBorder="1" applyAlignment="1" applyProtection="1">
      <alignment vertical="center" shrinkToFit="1"/>
      <protection locked="0"/>
    </xf>
    <xf numFmtId="3" fontId="6" fillId="0" borderId="20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Fill="1" applyBorder="1" applyAlignment="1" applyProtection="1">
      <alignment vertical="center" shrinkToFit="1"/>
      <protection locked="0"/>
    </xf>
    <xf numFmtId="3" fontId="6" fillId="0" borderId="22" xfId="0" applyNumberFormat="1" applyFont="1" applyFill="1" applyBorder="1" applyAlignment="1" applyProtection="1">
      <alignment vertical="center"/>
      <protection locked="0"/>
    </xf>
    <xf numFmtId="3" fontId="6" fillId="0" borderId="17" xfId="0" applyNumberFormat="1" applyFont="1" applyFill="1" applyBorder="1" applyAlignment="1" applyProtection="1">
      <alignment vertical="center"/>
      <protection locked="0"/>
    </xf>
    <xf numFmtId="3" fontId="5" fillId="0" borderId="23" xfId="0" applyNumberFormat="1" applyFont="1" applyFill="1" applyBorder="1" applyAlignment="1" applyProtection="1">
      <alignment horizontal="center" vertical="center"/>
      <protection locked="0"/>
    </xf>
    <xf numFmtId="3" fontId="5" fillId="0" borderId="24" xfId="0" applyNumberFormat="1" applyFont="1" applyFill="1" applyBorder="1" applyAlignment="1" applyProtection="1">
      <alignment vertical="center" shrinkToFit="1"/>
      <protection locked="0"/>
    </xf>
    <xf numFmtId="3" fontId="5" fillId="0" borderId="25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3" fontId="6" fillId="0" borderId="26" xfId="0" applyNumberFormat="1" applyFont="1" applyFill="1" applyBorder="1" applyAlignment="1" applyProtection="1">
      <alignment vertical="center"/>
      <protection locked="0"/>
    </xf>
    <xf numFmtId="3" fontId="6" fillId="0" borderId="27" xfId="0" applyNumberFormat="1" applyFont="1" applyFill="1" applyBorder="1" applyAlignment="1" applyProtection="1">
      <alignment vertical="center"/>
      <protection locked="0"/>
    </xf>
    <xf numFmtId="3" fontId="5" fillId="0" borderId="28" xfId="0" applyNumberFormat="1" applyFont="1" applyFill="1" applyBorder="1" applyAlignment="1" applyProtection="1">
      <alignment vertical="center"/>
      <protection locked="0"/>
    </xf>
    <xf numFmtId="3" fontId="5" fillId="0" borderId="29" xfId="0" applyNumberFormat="1" applyFont="1" applyFill="1" applyBorder="1" applyAlignment="1" applyProtection="1">
      <alignment vertical="center"/>
      <protection locked="0"/>
    </xf>
    <xf numFmtId="3" fontId="5" fillId="0" borderId="30" xfId="0" applyNumberFormat="1" applyFont="1" applyFill="1" applyBorder="1" applyAlignment="1" applyProtection="1">
      <alignment vertical="center"/>
      <protection locked="0"/>
    </xf>
    <xf numFmtId="3" fontId="5" fillId="0" borderId="23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 applyAlignment="1">
      <alignment/>
    </xf>
    <xf numFmtId="49" fontId="8" fillId="0" borderId="0" xfId="0" applyNumberFormat="1" applyFont="1" applyFill="1" applyBorder="1" applyAlignment="1" applyProtection="1">
      <alignment horizontal="centerContinuous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33" xfId="0" applyNumberFormat="1" applyFont="1" applyFill="1" applyBorder="1" applyAlignment="1" applyProtection="1">
      <alignment horizontal="right" vertical="center"/>
      <protection locked="0"/>
    </xf>
    <xf numFmtId="38" fontId="9" fillId="0" borderId="17" xfId="49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3" fontId="5" fillId="0" borderId="25" xfId="0" applyNumberFormat="1" applyFont="1" applyFill="1" applyBorder="1" applyAlignment="1" applyProtection="1">
      <alignment horizontal="center" vertical="center"/>
      <protection locked="0"/>
    </xf>
    <xf numFmtId="176" fontId="5" fillId="0" borderId="25" xfId="0" applyNumberFormat="1" applyFont="1" applyFill="1" applyBorder="1" applyAlignment="1" applyProtection="1">
      <alignment horizontal="center" vertical="center"/>
      <protection locked="0"/>
    </xf>
    <xf numFmtId="3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/>
    </xf>
    <xf numFmtId="3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35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28" xfId="0" applyNumberFormat="1" applyFont="1" applyFill="1" applyBorder="1" applyAlignment="1" applyProtection="1">
      <alignment vertical="center"/>
      <protection locked="0"/>
    </xf>
    <xf numFmtId="192" fontId="6" fillId="0" borderId="28" xfId="0" applyNumberFormat="1" applyFont="1" applyFill="1" applyBorder="1" applyAlignment="1" applyProtection="1">
      <alignment vertical="center"/>
      <protection locked="0"/>
    </xf>
    <xf numFmtId="192" fontId="6" fillId="0" borderId="12" xfId="0" applyNumberFormat="1" applyFont="1" applyFill="1" applyBorder="1" applyAlignment="1" applyProtection="1">
      <alignment vertical="center"/>
      <protection locked="0"/>
    </xf>
    <xf numFmtId="192" fontId="6" fillId="0" borderId="18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192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29" xfId="0" applyNumberFormat="1" applyFont="1" applyFill="1" applyBorder="1" applyAlignment="1" applyProtection="1">
      <alignment vertical="center"/>
      <protection locked="0"/>
    </xf>
    <xf numFmtId="192" fontId="6" fillId="0" borderId="36" xfId="0" applyNumberFormat="1" applyFont="1" applyFill="1" applyBorder="1" applyAlignment="1" applyProtection="1">
      <alignment vertical="center"/>
      <protection locked="0"/>
    </xf>
    <xf numFmtId="192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23" xfId="0" applyNumberFormat="1" applyFont="1" applyFill="1" applyBorder="1" applyAlignment="1" applyProtection="1">
      <alignment vertical="center"/>
      <protection locked="0"/>
    </xf>
    <xf numFmtId="192" fontId="6" fillId="0" borderId="23" xfId="0" applyNumberFormat="1" applyFont="1" applyFill="1" applyBorder="1" applyAlignment="1" applyProtection="1">
      <alignment vertical="center"/>
      <protection locked="0"/>
    </xf>
    <xf numFmtId="3" fontId="6" fillId="0" borderId="25" xfId="0" applyNumberFormat="1" applyFont="1" applyFill="1" applyBorder="1" applyAlignment="1" applyProtection="1">
      <alignment vertical="center"/>
      <protection locked="0"/>
    </xf>
    <xf numFmtId="192" fontId="6" fillId="0" borderId="25" xfId="0" applyNumberFormat="1" applyFont="1" applyFill="1" applyBorder="1" applyAlignment="1" applyProtection="1">
      <alignment vertical="center"/>
      <protection locked="0"/>
    </xf>
    <xf numFmtId="192" fontId="6" fillId="0" borderId="14" xfId="0" applyNumberFormat="1" applyFont="1" applyFill="1" applyBorder="1" applyAlignment="1" applyProtection="1">
      <alignment vertical="center"/>
      <protection locked="0"/>
    </xf>
    <xf numFmtId="38" fontId="9" fillId="0" borderId="14" xfId="49" applyFont="1" applyFill="1" applyBorder="1" applyAlignment="1">
      <alignment vertical="center"/>
    </xf>
    <xf numFmtId="3" fontId="6" fillId="0" borderId="12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18" xfId="0" applyNumberFormat="1" applyFont="1" applyFill="1" applyBorder="1" applyAlignment="1" applyProtection="1">
      <alignment vertical="center"/>
      <protection locked="0"/>
    </xf>
    <xf numFmtId="176" fontId="6" fillId="0" borderId="38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horizontal="right"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8" fontId="9" fillId="0" borderId="41" xfId="49" applyFont="1" applyFill="1" applyBorder="1" applyAlignment="1">
      <alignment vertical="center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41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44" xfId="0" applyNumberFormat="1" applyFont="1" applyFill="1" applyBorder="1" applyAlignment="1" applyProtection="1">
      <alignment vertical="center"/>
      <protection locked="0"/>
    </xf>
    <xf numFmtId="3" fontId="6" fillId="0" borderId="45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38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/>
    </xf>
    <xf numFmtId="38" fontId="9" fillId="0" borderId="41" xfId="49" applyFont="1" applyFill="1" applyBorder="1" applyAlignment="1">
      <alignment horizontal="right" vertical="center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190" fontId="6" fillId="0" borderId="46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190" fontId="6" fillId="0" borderId="47" xfId="0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/>
    </xf>
    <xf numFmtId="3" fontId="6" fillId="0" borderId="40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48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191" fontId="6" fillId="0" borderId="46" xfId="0" applyNumberFormat="1" applyFont="1" applyFill="1" applyBorder="1" applyAlignment="1" applyProtection="1">
      <alignment vertical="center"/>
      <protection locked="0"/>
    </xf>
    <xf numFmtId="186" fontId="6" fillId="0" borderId="25" xfId="0" applyNumberFormat="1" applyFont="1" applyFill="1" applyBorder="1" applyAlignment="1" applyProtection="1">
      <alignment vertical="center"/>
      <protection locked="0"/>
    </xf>
    <xf numFmtId="193" fontId="6" fillId="0" borderId="48" xfId="0" applyNumberFormat="1" applyFont="1" applyFill="1" applyBorder="1" applyAlignment="1" applyProtection="1">
      <alignment vertical="center"/>
      <protection locked="0"/>
    </xf>
    <xf numFmtId="193" fontId="6" fillId="0" borderId="50" xfId="0" applyNumberFormat="1" applyFont="1" applyFill="1" applyBorder="1" applyAlignment="1" applyProtection="1">
      <alignment vertical="center"/>
      <protection locked="0"/>
    </xf>
    <xf numFmtId="193" fontId="6" fillId="0" borderId="45" xfId="0" applyNumberFormat="1" applyFont="1" applyFill="1" applyBorder="1" applyAlignment="1" applyProtection="1">
      <alignment vertical="center"/>
      <protection locked="0"/>
    </xf>
    <xf numFmtId="188" fontId="6" fillId="0" borderId="51" xfId="0" applyNumberFormat="1" applyFont="1" applyFill="1" applyBorder="1" applyAlignment="1" applyProtection="1">
      <alignment vertical="center"/>
      <protection locked="0"/>
    </xf>
    <xf numFmtId="197" fontId="6" fillId="0" borderId="45" xfId="0" applyNumberFormat="1" applyFont="1" applyFill="1" applyBorder="1" applyAlignment="1" applyProtection="1">
      <alignment vertical="center"/>
      <protection locked="0"/>
    </xf>
    <xf numFmtId="191" fontId="6" fillId="0" borderId="47" xfId="0" applyNumberFormat="1" applyFont="1" applyFill="1" applyBorder="1" applyAlignment="1" applyProtection="1">
      <alignment vertical="center"/>
      <protection locked="0"/>
    </xf>
    <xf numFmtId="186" fontId="6" fillId="0" borderId="23" xfId="0" applyNumberFormat="1" applyFont="1" applyFill="1" applyBorder="1" applyAlignment="1" applyProtection="1">
      <alignment vertical="center"/>
      <protection locked="0"/>
    </xf>
    <xf numFmtId="193" fontId="6" fillId="0" borderId="43" xfId="0" applyNumberFormat="1" applyFont="1" applyFill="1" applyBorder="1" applyAlignment="1" applyProtection="1">
      <alignment vertical="center"/>
      <protection locked="0"/>
    </xf>
    <xf numFmtId="193" fontId="6" fillId="0" borderId="52" xfId="0" applyNumberFormat="1" applyFont="1" applyFill="1" applyBorder="1" applyAlignment="1" applyProtection="1">
      <alignment vertical="center"/>
      <protection locked="0"/>
    </xf>
    <xf numFmtId="193" fontId="6" fillId="0" borderId="27" xfId="0" applyNumberFormat="1" applyFont="1" applyFill="1" applyBorder="1" applyAlignment="1" applyProtection="1">
      <alignment vertical="center"/>
      <protection locked="0"/>
    </xf>
    <xf numFmtId="188" fontId="6" fillId="0" borderId="44" xfId="0" applyNumberFormat="1" applyFont="1" applyFill="1" applyBorder="1" applyAlignment="1" applyProtection="1">
      <alignment vertical="center"/>
      <protection locked="0"/>
    </xf>
    <xf numFmtId="197" fontId="6" fillId="0" borderId="27" xfId="0" applyNumberFormat="1" applyFont="1" applyFill="1" applyBorder="1" applyAlignment="1" applyProtection="1">
      <alignment vertical="center"/>
      <protection locked="0"/>
    </xf>
    <xf numFmtId="190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53" xfId="0" applyNumberFormat="1" applyFont="1" applyFill="1" applyBorder="1" applyAlignment="1" applyProtection="1">
      <alignment vertical="center"/>
      <protection locked="0"/>
    </xf>
    <xf numFmtId="191" fontId="6" fillId="0" borderId="42" xfId="0" applyNumberFormat="1" applyFont="1" applyFill="1" applyBorder="1" applyAlignment="1" applyProtection="1">
      <alignment vertical="center"/>
      <protection locked="0"/>
    </xf>
    <xf numFmtId="186" fontId="6" fillId="0" borderId="12" xfId="0" applyNumberFormat="1" applyFont="1" applyFill="1" applyBorder="1" applyAlignment="1" applyProtection="1">
      <alignment vertical="center"/>
      <protection locked="0"/>
    </xf>
    <xf numFmtId="193" fontId="6" fillId="0" borderId="38" xfId="0" applyNumberFormat="1" applyFont="1" applyFill="1" applyBorder="1" applyAlignment="1" applyProtection="1">
      <alignment vertical="center"/>
      <protection locked="0"/>
    </xf>
    <xf numFmtId="193" fontId="6" fillId="0" borderId="54" xfId="0" applyNumberFormat="1" applyFont="1" applyFill="1" applyBorder="1" applyAlignment="1" applyProtection="1">
      <alignment vertical="center"/>
      <protection locked="0"/>
    </xf>
    <xf numFmtId="193" fontId="6" fillId="0" borderId="15" xfId="0" applyNumberFormat="1" applyFont="1" applyFill="1" applyBorder="1" applyAlignment="1" applyProtection="1">
      <alignment vertical="center"/>
      <protection locked="0"/>
    </xf>
    <xf numFmtId="188" fontId="6" fillId="0" borderId="35" xfId="0" applyNumberFormat="1" applyFont="1" applyFill="1" applyBorder="1" applyAlignment="1" applyProtection="1">
      <alignment vertical="center"/>
      <protection locked="0"/>
    </xf>
    <xf numFmtId="197" fontId="6" fillId="0" borderId="15" xfId="0" applyNumberFormat="1" applyFont="1" applyFill="1" applyBorder="1" applyAlignment="1" applyProtection="1">
      <alignment vertical="center"/>
      <protection locked="0"/>
    </xf>
    <xf numFmtId="190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190" fontId="6" fillId="0" borderId="56" xfId="0" applyNumberFormat="1" applyFont="1" applyFill="1" applyBorder="1" applyAlignment="1" applyProtection="1">
      <alignment vertical="center"/>
      <protection locked="0"/>
    </xf>
    <xf numFmtId="191" fontId="6" fillId="0" borderId="13" xfId="0" applyNumberFormat="1" applyFont="1" applyFill="1" applyBorder="1" applyAlignment="1" applyProtection="1">
      <alignment vertical="center"/>
      <protection locked="0"/>
    </xf>
    <xf numFmtId="193" fontId="6" fillId="0" borderId="40" xfId="0" applyNumberFormat="1" applyFont="1" applyFill="1" applyBorder="1" applyAlignment="1" applyProtection="1">
      <alignment vertical="center"/>
      <protection locked="0"/>
    </xf>
    <xf numFmtId="193" fontId="6" fillId="0" borderId="57" xfId="0" applyNumberFormat="1" applyFont="1" applyFill="1" applyBorder="1" applyAlignment="1" applyProtection="1">
      <alignment vertical="center"/>
      <protection locked="0"/>
    </xf>
    <xf numFmtId="193" fontId="6" fillId="0" borderId="11" xfId="0" applyNumberFormat="1" applyFont="1" applyFill="1" applyBorder="1" applyAlignment="1" applyProtection="1">
      <alignment vertical="center"/>
      <protection locked="0"/>
    </xf>
    <xf numFmtId="188" fontId="6" fillId="0" borderId="40" xfId="42" applyNumberFormat="1" applyFont="1" applyFill="1" applyBorder="1" applyAlignment="1" applyProtection="1">
      <alignment vertical="center"/>
      <protection locked="0"/>
    </xf>
    <xf numFmtId="176" fontId="6" fillId="0" borderId="11" xfId="0" applyNumberFormat="1" applyFont="1" applyFill="1" applyBorder="1" applyAlignment="1" applyProtection="1">
      <alignment vertical="center"/>
      <protection locked="0"/>
    </xf>
    <xf numFmtId="190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58" xfId="0" applyNumberFormat="1" applyFont="1" applyFill="1" applyBorder="1" applyAlignment="1" applyProtection="1">
      <alignment vertical="center"/>
      <protection locked="0"/>
    </xf>
    <xf numFmtId="190" fontId="6" fillId="0" borderId="59" xfId="0" applyNumberFormat="1" applyFont="1" applyFill="1" applyBorder="1" applyAlignment="1" applyProtection="1">
      <alignment vertical="center"/>
      <protection locked="0"/>
    </xf>
    <xf numFmtId="191" fontId="6" fillId="0" borderId="22" xfId="0" applyNumberFormat="1" applyFont="1" applyFill="1" applyBorder="1" applyAlignment="1" applyProtection="1">
      <alignment vertical="center"/>
      <protection locked="0"/>
    </xf>
    <xf numFmtId="186" fontId="6" fillId="0" borderId="22" xfId="0" applyNumberFormat="1" applyFont="1" applyFill="1" applyBorder="1" applyAlignment="1" applyProtection="1">
      <alignment vertical="center"/>
      <protection locked="0"/>
    </xf>
    <xf numFmtId="193" fontId="6" fillId="0" borderId="41" xfId="0" applyNumberFormat="1" applyFont="1" applyFill="1" applyBorder="1" applyAlignment="1" applyProtection="1">
      <alignment vertical="center"/>
      <protection locked="0"/>
    </xf>
    <xf numFmtId="193" fontId="6" fillId="0" borderId="60" xfId="0" applyNumberFormat="1" applyFont="1" applyFill="1" applyBorder="1" applyAlignment="1" applyProtection="1">
      <alignment vertical="center"/>
      <protection locked="0"/>
    </xf>
    <xf numFmtId="193" fontId="6" fillId="0" borderId="17" xfId="0" applyNumberFormat="1" applyFont="1" applyFill="1" applyBorder="1" applyAlignment="1" applyProtection="1">
      <alignment vertical="center"/>
      <protection locked="0"/>
    </xf>
    <xf numFmtId="188" fontId="6" fillId="0" borderId="21" xfId="42" applyNumberFormat="1" applyFont="1" applyFill="1" applyBorder="1" applyAlignment="1" applyProtection="1">
      <alignment vertical="center"/>
      <protection locked="0"/>
    </xf>
    <xf numFmtId="176" fontId="6" fillId="0" borderId="17" xfId="0" applyNumberFormat="1" applyFont="1" applyFill="1" applyBorder="1" applyAlignment="1" applyProtection="1">
      <alignment vertical="center"/>
      <protection locked="0"/>
    </xf>
    <xf numFmtId="196" fontId="6" fillId="0" borderId="18" xfId="0" applyNumberFormat="1" applyFont="1" applyFill="1" applyBorder="1" applyAlignment="1" applyProtection="1">
      <alignment vertical="center"/>
      <protection locked="0"/>
    </xf>
    <xf numFmtId="197" fontId="6" fillId="0" borderId="11" xfId="0" applyNumberFormat="1" applyFont="1" applyFill="1" applyBorder="1" applyAlignment="1" applyProtection="1">
      <alignment vertical="center"/>
      <protection locked="0"/>
    </xf>
    <xf numFmtId="190" fontId="6" fillId="0" borderId="61" xfId="0" applyNumberFormat="1" applyFont="1" applyFill="1" applyBorder="1" applyAlignment="1" applyProtection="1">
      <alignment vertical="center"/>
      <protection locked="0"/>
    </xf>
    <xf numFmtId="191" fontId="6" fillId="0" borderId="16" xfId="0" applyNumberFormat="1" applyFont="1" applyFill="1" applyBorder="1" applyAlignment="1" applyProtection="1">
      <alignment vertical="center"/>
      <protection locked="0"/>
    </xf>
    <xf numFmtId="186" fontId="6" fillId="0" borderId="10" xfId="0" applyNumberFormat="1" applyFont="1" applyFill="1" applyBorder="1" applyAlignment="1" applyProtection="1">
      <alignment vertical="center"/>
      <protection locked="0"/>
    </xf>
    <xf numFmtId="193" fontId="6" fillId="0" borderId="42" xfId="0" applyNumberFormat="1" applyFont="1" applyFill="1" applyBorder="1" applyAlignment="1" applyProtection="1">
      <alignment vertical="center"/>
      <protection locked="0"/>
    </xf>
    <xf numFmtId="188" fontId="6" fillId="0" borderId="38" xfId="42" applyNumberFormat="1" applyFont="1" applyFill="1" applyBorder="1" applyAlignment="1" applyProtection="1">
      <alignment vertical="center"/>
      <protection locked="0"/>
    </xf>
    <xf numFmtId="176" fontId="6" fillId="0" borderId="16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horizontal="centerContinuous" vertical="center" shrinkToFit="1"/>
      <protection locked="0"/>
    </xf>
    <xf numFmtId="3" fontId="6" fillId="0" borderId="50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57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35" xfId="0" applyNumberFormat="1" applyFont="1" applyFill="1" applyBorder="1" applyAlignment="1" applyProtection="1">
      <alignment horizontal="centerContinuous" vertical="center" shrinkToFit="1"/>
      <protection locked="0"/>
    </xf>
    <xf numFmtId="3" fontId="6" fillId="0" borderId="42" xfId="0" applyNumberFormat="1" applyFont="1" applyFill="1" applyBorder="1" applyAlignment="1" applyProtection="1">
      <alignment horizontal="centerContinuous" vertical="center" shrinkToFit="1"/>
      <protection locked="0"/>
    </xf>
    <xf numFmtId="3" fontId="6" fillId="0" borderId="53" xfId="0" applyNumberFormat="1" applyFont="1" applyFill="1" applyBorder="1" applyAlignment="1" applyProtection="1">
      <alignment horizontal="centerContinuous" vertical="center" shrinkToFit="1"/>
      <protection locked="0"/>
    </xf>
    <xf numFmtId="3" fontId="6" fillId="0" borderId="61" xfId="0" applyNumberFormat="1" applyFont="1" applyFill="1" applyBorder="1" applyAlignment="1" applyProtection="1">
      <alignment horizontal="centerContinuous" vertical="center" shrinkToFit="1"/>
      <protection locked="0"/>
    </xf>
    <xf numFmtId="3" fontId="6" fillId="0" borderId="54" xfId="0" applyNumberFormat="1" applyFont="1" applyFill="1" applyBorder="1" applyAlignment="1" applyProtection="1">
      <alignment horizontal="center" vertical="center" shrinkToFit="1"/>
      <protection locked="0"/>
    </xf>
    <xf numFmtId="188" fontId="6" fillId="0" borderId="40" xfId="0" applyNumberFormat="1" applyFont="1" applyFill="1" applyBorder="1" applyAlignment="1" applyProtection="1">
      <alignment vertical="center"/>
      <protection locked="0"/>
    </xf>
    <xf numFmtId="190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62" xfId="0" applyNumberFormat="1" applyFont="1" applyFill="1" applyBorder="1" applyAlignment="1" applyProtection="1">
      <alignment vertical="center"/>
      <protection locked="0"/>
    </xf>
    <xf numFmtId="190" fontId="6" fillId="0" borderId="63" xfId="0" applyNumberFormat="1" applyFont="1" applyFill="1" applyBorder="1" applyAlignment="1" applyProtection="1">
      <alignment vertical="center"/>
      <protection locked="0"/>
    </xf>
    <xf numFmtId="191" fontId="6" fillId="0" borderId="64" xfId="0" applyNumberFormat="1" applyFont="1" applyFill="1" applyBorder="1" applyAlignment="1" applyProtection="1">
      <alignment vertical="center"/>
      <protection locked="0"/>
    </xf>
    <xf numFmtId="186" fontId="6" fillId="0" borderId="29" xfId="0" applyNumberFormat="1" applyFont="1" applyFill="1" applyBorder="1" applyAlignment="1" applyProtection="1">
      <alignment vertical="center"/>
      <protection locked="0"/>
    </xf>
    <xf numFmtId="193" fontId="6" fillId="0" borderId="65" xfId="0" applyNumberFormat="1" applyFont="1" applyFill="1" applyBorder="1" applyAlignment="1" applyProtection="1">
      <alignment vertical="center"/>
      <protection locked="0"/>
    </xf>
    <xf numFmtId="193" fontId="6" fillId="0" borderId="66" xfId="0" applyNumberFormat="1" applyFont="1" applyFill="1" applyBorder="1" applyAlignment="1" applyProtection="1">
      <alignment vertical="center"/>
      <protection locked="0"/>
    </xf>
    <xf numFmtId="193" fontId="6" fillId="0" borderId="20" xfId="0" applyNumberFormat="1" applyFont="1" applyFill="1" applyBorder="1" applyAlignment="1" applyProtection="1">
      <alignment vertical="center"/>
      <protection locked="0"/>
    </xf>
    <xf numFmtId="188" fontId="6" fillId="0" borderId="65" xfId="0" applyNumberFormat="1" applyFont="1" applyFill="1" applyBorder="1" applyAlignment="1" applyProtection="1">
      <alignment vertical="center"/>
      <protection locked="0"/>
    </xf>
    <xf numFmtId="197" fontId="6" fillId="0" borderId="20" xfId="0" applyNumberFormat="1" applyFont="1" applyFill="1" applyBorder="1" applyAlignment="1" applyProtection="1">
      <alignment vertical="center"/>
      <protection locked="0"/>
    </xf>
    <xf numFmtId="196" fontId="6" fillId="0" borderId="40" xfId="0" applyNumberFormat="1" applyFont="1" applyFill="1" applyBorder="1" applyAlignment="1" applyProtection="1">
      <alignment vertical="center"/>
      <protection locked="0"/>
    </xf>
    <xf numFmtId="188" fontId="6" fillId="0" borderId="18" xfId="42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186" fontId="6" fillId="0" borderId="14" xfId="0" applyNumberFormat="1" applyFont="1" applyFill="1" applyBorder="1" applyAlignment="1" applyProtection="1">
      <alignment vertical="center"/>
      <protection locked="0"/>
    </xf>
    <xf numFmtId="193" fontId="6" fillId="0" borderId="18" xfId="0" applyNumberFormat="1" applyFont="1" applyFill="1" applyBorder="1" applyAlignment="1" applyProtection="1">
      <alignment vertical="center"/>
      <protection locked="0"/>
    </xf>
    <xf numFmtId="193" fontId="6" fillId="0" borderId="56" xfId="0" applyNumberFormat="1" applyFont="1" applyFill="1" applyBorder="1" applyAlignment="1" applyProtection="1">
      <alignment vertical="center"/>
      <protection locked="0"/>
    </xf>
    <xf numFmtId="191" fontId="6" fillId="0" borderId="37" xfId="0" applyNumberFormat="1" applyFont="1" applyFill="1" applyBorder="1" applyAlignment="1" applyProtection="1">
      <alignment vertical="center"/>
      <protection locked="0"/>
    </xf>
    <xf numFmtId="186" fontId="6" fillId="0" borderId="30" xfId="0" applyNumberFormat="1" applyFont="1" applyFill="1" applyBorder="1" applyAlignment="1" applyProtection="1">
      <alignment vertical="center"/>
      <protection locked="0"/>
    </xf>
    <xf numFmtId="193" fontId="6" fillId="0" borderId="67" xfId="0" applyNumberFormat="1" applyFont="1" applyFill="1" applyBorder="1" applyAlignment="1" applyProtection="1">
      <alignment vertical="center"/>
      <protection locked="0"/>
    </xf>
    <xf numFmtId="193" fontId="6" fillId="0" borderId="68" xfId="0" applyNumberFormat="1" applyFont="1" applyFill="1" applyBorder="1" applyAlignment="1" applyProtection="1">
      <alignment vertical="center"/>
      <protection locked="0"/>
    </xf>
    <xf numFmtId="193" fontId="6" fillId="0" borderId="33" xfId="0" applyNumberFormat="1" applyFont="1" applyFill="1" applyBorder="1" applyAlignment="1" applyProtection="1">
      <alignment vertical="center"/>
      <protection locked="0"/>
    </xf>
    <xf numFmtId="196" fontId="6" fillId="0" borderId="24" xfId="0" applyNumberFormat="1" applyFont="1" applyFill="1" applyBorder="1" applyAlignment="1" applyProtection="1">
      <alignment vertical="center"/>
      <protection locked="0"/>
    </xf>
    <xf numFmtId="197" fontId="6" fillId="0" borderId="33" xfId="0" applyNumberFormat="1" applyFont="1" applyFill="1" applyBorder="1" applyAlignment="1" applyProtection="1">
      <alignment vertical="center"/>
      <protection locked="0"/>
    </xf>
    <xf numFmtId="188" fontId="6" fillId="0" borderId="35" xfId="42" applyNumberFormat="1" applyFont="1" applyFill="1" applyBorder="1" applyAlignment="1" applyProtection="1">
      <alignment vertical="center"/>
      <protection locked="0"/>
    </xf>
    <xf numFmtId="176" fontId="6" fillId="0" borderId="15" xfId="0" applyNumberFormat="1" applyFont="1" applyFill="1" applyBorder="1" applyAlignment="1" applyProtection="1">
      <alignment vertical="center"/>
      <protection locked="0"/>
    </xf>
    <xf numFmtId="191" fontId="6" fillId="0" borderId="61" xfId="0" applyNumberFormat="1" applyFont="1" applyFill="1" applyBorder="1" applyAlignment="1" applyProtection="1">
      <alignment vertical="center"/>
      <protection locked="0"/>
    </xf>
    <xf numFmtId="188" fontId="6" fillId="0" borderId="18" xfId="0" applyNumberFormat="1" applyFont="1" applyFill="1" applyBorder="1" applyAlignment="1" applyProtection="1">
      <alignment vertical="center"/>
      <protection locked="0"/>
    </xf>
    <xf numFmtId="3" fontId="6" fillId="0" borderId="57" xfId="0" applyNumberFormat="1" applyFont="1" applyFill="1" applyBorder="1" applyAlignment="1" applyProtection="1">
      <alignment vertical="center"/>
      <protection locked="0"/>
    </xf>
    <xf numFmtId="3" fontId="6" fillId="0" borderId="60" xfId="0" applyNumberFormat="1" applyFont="1" applyFill="1" applyBorder="1" applyAlignment="1" applyProtection="1">
      <alignment vertical="center"/>
      <protection locked="0"/>
    </xf>
    <xf numFmtId="3" fontId="6" fillId="0" borderId="54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horizontal="center" vertical="center"/>
      <protection locked="0"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>
      <alignment vertical="center"/>
    </xf>
    <xf numFmtId="0" fontId="0" fillId="0" borderId="18" xfId="0" applyFill="1" applyBorder="1" applyAlignment="1">
      <alignment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8" fillId="0" borderId="40" xfId="0" applyNumberFormat="1" applyFont="1" applyFill="1" applyBorder="1" applyAlignment="1" applyProtection="1">
      <alignment horizontal="center" vertical="center"/>
      <protection locked="0"/>
    </xf>
    <xf numFmtId="195" fontId="6" fillId="0" borderId="34" xfId="49" applyNumberFormat="1" applyFont="1" applyFill="1" applyBorder="1" applyAlignment="1" applyProtection="1">
      <alignment vertical="center"/>
      <protection locked="0"/>
    </xf>
    <xf numFmtId="195" fontId="6" fillId="0" borderId="28" xfId="49" applyNumberFormat="1" applyFont="1" applyFill="1" applyBorder="1" applyAlignment="1" applyProtection="1">
      <alignment vertical="center"/>
      <protection locked="0"/>
    </xf>
    <xf numFmtId="195" fontId="6" fillId="0" borderId="69" xfId="49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horizontal="centerContinuous" vertical="center" shrinkToFit="1"/>
      <protection locked="0"/>
    </xf>
    <xf numFmtId="195" fontId="6" fillId="0" borderId="39" xfId="49" applyNumberFormat="1" applyFont="1" applyFill="1" applyBorder="1" applyAlignment="1" applyProtection="1">
      <alignment vertical="center"/>
      <protection locked="0"/>
    </xf>
    <xf numFmtId="195" fontId="6" fillId="0" borderId="70" xfId="49" applyNumberFormat="1" applyFont="1" applyFill="1" applyBorder="1" applyAlignment="1" applyProtection="1">
      <alignment vertical="center"/>
      <protection locked="0"/>
    </xf>
    <xf numFmtId="195" fontId="6" fillId="0" borderId="40" xfId="49" applyNumberFormat="1" applyFont="1" applyFill="1" applyBorder="1" applyAlignment="1" applyProtection="1">
      <alignment vertical="center"/>
      <protection locked="0"/>
    </xf>
    <xf numFmtId="195" fontId="6" fillId="0" borderId="55" xfId="49" applyNumberFormat="1" applyFont="1" applyFill="1" applyBorder="1" applyAlignment="1" applyProtection="1">
      <alignment vertical="center"/>
      <protection locked="0"/>
    </xf>
    <xf numFmtId="195" fontId="6" fillId="0" borderId="11" xfId="49" applyNumberFormat="1" applyFont="1" applyFill="1" applyBorder="1" applyAlignment="1" applyProtection="1">
      <alignment vertical="center"/>
      <protection locked="0"/>
    </xf>
    <xf numFmtId="195" fontId="6" fillId="0" borderId="18" xfId="49" applyNumberFormat="1" applyFont="1" applyFill="1" applyBorder="1" applyAlignment="1" applyProtection="1">
      <alignment vertical="center"/>
      <protection locked="0"/>
    </xf>
    <xf numFmtId="195" fontId="6" fillId="0" borderId="41" xfId="49" applyNumberFormat="1" applyFont="1" applyFill="1" applyBorder="1" applyAlignment="1" applyProtection="1">
      <alignment vertical="center"/>
      <protection locked="0"/>
    </xf>
    <xf numFmtId="195" fontId="6" fillId="0" borderId="22" xfId="49" applyNumberFormat="1" applyFont="1" applyFill="1" applyBorder="1" applyAlignment="1" applyProtection="1">
      <alignment vertical="center"/>
      <protection locked="0"/>
    </xf>
    <xf numFmtId="195" fontId="6" fillId="0" borderId="38" xfId="49" applyNumberFormat="1" applyFont="1" applyFill="1" applyBorder="1" applyAlignment="1" applyProtection="1">
      <alignment vertical="center"/>
      <protection locked="0"/>
    </xf>
    <xf numFmtId="195" fontId="6" fillId="0" borderId="61" xfId="49" applyNumberFormat="1" applyFont="1" applyFill="1" applyBorder="1" applyAlignment="1" applyProtection="1">
      <alignment vertical="center"/>
      <protection locked="0"/>
    </xf>
    <xf numFmtId="195" fontId="6" fillId="0" borderId="59" xfId="49" applyNumberFormat="1" applyFont="1" applyFill="1" applyBorder="1" applyAlignment="1" applyProtection="1">
      <alignment vertical="center"/>
      <protection locked="0"/>
    </xf>
    <xf numFmtId="195" fontId="6" fillId="0" borderId="58" xfId="49" applyNumberFormat="1" applyFont="1" applyFill="1" applyBorder="1" applyAlignment="1" applyProtection="1">
      <alignment vertical="center"/>
      <protection locked="0"/>
    </xf>
    <xf numFmtId="195" fontId="6" fillId="0" borderId="37" xfId="49" applyNumberFormat="1" applyFont="1" applyFill="1" applyBorder="1" applyAlignment="1" applyProtection="1">
      <alignment vertical="center"/>
      <protection locked="0"/>
    </xf>
    <xf numFmtId="195" fontId="6" fillId="0" borderId="0" xfId="49" applyNumberFormat="1" applyFont="1" applyFill="1" applyBorder="1" applyAlignment="1" applyProtection="1">
      <alignment vertical="center"/>
      <protection locked="0"/>
    </xf>
    <xf numFmtId="195" fontId="6" fillId="0" borderId="59" xfId="49" applyNumberFormat="1" applyFont="1" applyFill="1" applyBorder="1" applyAlignment="1" applyProtection="1">
      <alignment horizontal="right" vertical="center"/>
      <protection locked="0"/>
    </xf>
    <xf numFmtId="195" fontId="6" fillId="0" borderId="17" xfId="49" applyNumberFormat="1" applyFont="1" applyFill="1" applyBorder="1" applyAlignment="1" applyProtection="1">
      <alignment horizontal="right" vertical="center"/>
      <protection locked="0"/>
    </xf>
    <xf numFmtId="195" fontId="6" fillId="0" borderId="17" xfId="49" applyNumberFormat="1" applyFont="1" applyFill="1" applyBorder="1" applyAlignment="1" applyProtection="1">
      <alignment vertical="center"/>
      <protection locked="0"/>
    </xf>
    <xf numFmtId="195" fontId="6" fillId="0" borderId="44" xfId="49" applyNumberFormat="1" applyFont="1" applyFill="1" applyBorder="1" applyAlignment="1" applyProtection="1">
      <alignment vertical="center"/>
      <protection locked="0"/>
    </xf>
    <xf numFmtId="195" fontId="6" fillId="0" borderId="27" xfId="49" applyNumberFormat="1" applyFont="1" applyFill="1" applyBorder="1" applyAlignment="1" applyProtection="1">
      <alignment vertical="center"/>
      <protection locked="0"/>
    </xf>
    <xf numFmtId="195" fontId="6" fillId="0" borderId="43" xfId="49" applyNumberFormat="1" applyFont="1" applyFill="1" applyBorder="1" applyAlignment="1" applyProtection="1">
      <alignment vertical="center"/>
      <protection locked="0"/>
    </xf>
    <xf numFmtId="195" fontId="6" fillId="0" borderId="47" xfId="49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horizontal="centerContinuous" vertical="center" shrinkToFit="1"/>
      <protection locked="0"/>
    </xf>
    <xf numFmtId="3" fontId="5" fillId="0" borderId="31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10" xfId="0" applyNumberFormat="1" applyFont="1" applyFill="1" applyBorder="1" applyAlignment="1" applyProtection="1">
      <alignment horizontal="centerContinuous" vertical="center" shrinkToFit="1"/>
      <protection locked="0"/>
    </xf>
    <xf numFmtId="195" fontId="6" fillId="0" borderId="14" xfId="49" applyNumberFormat="1" applyFont="1" applyFill="1" applyBorder="1" applyAlignment="1" applyProtection="1">
      <alignment vertical="center"/>
      <protection locked="0"/>
    </xf>
    <xf numFmtId="195" fontId="6" fillId="0" borderId="37" xfId="49" applyNumberFormat="1" applyFont="1" applyFill="1" applyBorder="1" applyAlignment="1" applyProtection="1">
      <alignment horizontal="right" vertical="center"/>
      <protection locked="0"/>
    </xf>
    <xf numFmtId="195" fontId="6" fillId="0" borderId="14" xfId="49" applyNumberFormat="1" applyFont="1" applyFill="1" applyBorder="1" applyAlignment="1" applyProtection="1">
      <alignment horizontal="right" vertical="center"/>
      <protection locked="0"/>
    </xf>
    <xf numFmtId="195" fontId="6" fillId="0" borderId="23" xfId="49" applyNumberFormat="1" applyFont="1" applyFill="1" applyBorder="1" applyAlignment="1" applyProtection="1">
      <alignment vertical="center"/>
      <protection locked="0"/>
    </xf>
    <xf numFmtId="195" fontId="9" fillId="0" borderId="21" xfId="49" applyNumberFormat="1" applyFont="1" applyFill="1" applyBorder="1" applyAlignment="1">
      <alignment vertical="center"/>
    </xf>
    <xf numFmtId="195" fontId="9" fillId="0" borderId="17" xfId="49" applyNumberFormat="1" applyFont="1" applyFill="1" applyBorder="1" applyAlignment="1">
      <alignment vertical="center"/>
    </xf>
    <xf numFmtId="195" fontId="6" fillId="0" borderId="35" xfId="49" applyNumberFormat="1" applyFont="1" applyFill="1" applyBorder="1" applyAlignment="1" applyProtection="1">
      <alignment vertical="center"/>
      <protection locked="0"/>
    </xf>
    <xf numFmtId="195" fontId="6" fillId="0" borderId="15" xfId="49" applyNumberFormat="1" applyFont="1" applyFill="1" applyBorder="1" applyAlignment="1" applyProtection="1">
      <alignment vertical="center"/>
      <protection locked="0"/>
    </xf>
    <xf numFmtId="195" fontId="6" fillId="0" borderId="71" xfId="49" applyNumberFormat="1" applyFont="1" applyFill="1" applyBorder="1" applyAlignment="1" applyProtection="1">
      <alignment vertical="center"/>
      <protection locked="0"/>
    </xf>
    <xf numFmtId="195" fontId="6" fillId="0" borderId="45" xfId="49" applyNumberFormat="1" applyFont="1" applyFill="1" applyBorder="1" applyAlignment="1" applyProtection="1">
      <alignment vertical="center"/>
      <protection locked="0"/>
    </xf>
    <xf numFmtId="3" fontId="6" fillId="0" borderId="70" xfId="0" applyNumberFormat="1" applyFont="1" applyFill="1" applyBorder="1" applyAlignment="1" applyProtection="1">
      <alignment vertical="center"/>
      <protection locked="0"/>
    </xf>
    <xf numFmtId="3" fontId="6" fillId="0" borderId="72" xfId="0" applyNumberFormat="1" applyFont="1" applyFill="1" applyBorder="1" applyAlignment="1" applyProtection="1">
      <alignment vertical="center"/>
      <protection locked="0"/>
    </xf>
    <xf numFmtId="186" fontId="6" fillId="0" borderId="28" xfId="0" applyNumberFormat="1" applyFont="1" applyFill="1" applyBorder="1" applyAlignment="1" applyProtection="1">
      <alignment vertical="center"/>
      <protection locked="0"/>
    </xf>
    <xf numFmtId="193" fontId="6" fillId="0" borderId="39" xfId="0" applyNumberFormat="1" applyFont="1" applyFill="1" applyBorder="1" applyAlignment="1" applyProtection="1">
      <alignment vertical="center"/>
      <protection locked="0"/>
    </xf>
    <xf numFmtId="193" fontId="6" fillId="0" borderId="73" xfId="0" applyNumberFormat="1" applyFont="1" applyFill="1" applyBorder="1" applyAlignment="1" applyProtection="1">
      <alignment vertical="center"/>
      <protection locked="0"/>
    </xf>
    <xf numFmtId="193" fontId="6" fillId="0" borderId="34" xfId="0" applyNumberFormat="1" applyFont="1" applyFill="1" applyBorder="1" applyAlignment="1" applyProtection="1">
      <alignment vertical="center"/>
      <protection locked="0"/>
    </xf>
    <xf numFmtId="188" fontId="6" fillId="0" borderId="72" xfId="0" applyNumberFormat="1" applyFont="1" applyFill="1" applyBorder="1" applyAlignment="1" applyProtection="1">
      <alignment vertical="center"/>
      <protection locked="0"/>
    </xf>
    <xf numFmtId="197" fontId="6" fillId="0" borderId="34" xfId="0" applyNumberFormat="1" applyFont="1" applyFill="1" applyBorder="1" applyAlignment="1" applyProtection="1">
      <alignment vertical="center"/>
      <protection locked="0"/>
    </xf>
    <xf numFmtId="190" fontId="6" fillId="0" borderId="69" xfId="0" applyNumberFormat="1" applyFont="1" applyFill="1" applyBorder="1" applyAlignment="1" applyProtection="1">
      <alignment vertical="center"/>
      <protection locked="0"/>
    </xf>
    <xf numFmtId="190" fontId="6" fillId="0" borderId="74" xfId="0" applyNumberFormat="1" applyFont="1" applyFill="1" applyBorder="1" applyAlignment="1" applyProtection="1">
      <alignment vertical="center"/>
      <protection locked="0"/>
    </xf>
    <xf numFmtId="3" fontId="6" fillId="0" borderId="69" xfId="0" applyNumberFormat="1" applyFont="1" applyFill="1" applyBorder="1" applyAlignment="1" applyProtection="1">
      <alignment vertical="center"/>
      <protection locked="0"/>
    </xf>
    <xf numFmtId="191" fontId="6" fillId="0" borderId="32" xfId="0" applyNumberFormat="1" applyFont="1" applyFill="1" applyBorder="1" applyAlignment="1" applyProtection="1">
      <alignment vertical="center"/>
      <protection locked="0"/>
    </xf>
    <xf numFmtId="186" fontId="6" fillId="0" borderId="23" xfId="0" applyNumberFormat="1" applyFont="1" applyFill="1" applyBorder="1" applyAlignment="1" applyProtection="1">
      <alignment vertical="center"/>
      <protection/>
    </xf>
    <xf numFmtId="3" fontId="5" fillId="0" borderId="35" xfId="0" applyNumberFormat="1" applyFont="1" applyFill="1" applyBorder="1" applyAlignment="1" applyProtection="1">
      <alignment vertical="center" shrinkToFit="1"/>
      <protection locked="0"/>
    </xf>
    <xf numFmtId="192" fontId="6" fillId="0" borderId="23" xfId="0" applyNumberFormat="1" applyFont="1" applyFill="1" applyBorder="1" applyAlignment="1" applyProtection="1">
      <alignment horizontal="center" vertical="center"/>
      <protection locked="0"/>
    </xf>
    <xf numFmtId="3" fontId="5" fillId="0" borderId="75" xfId="0" applyNumberFormat="1" applyFont="1" applyFill="1" applyBorder="1" applyAlignment="1" applyProtection="1">
      <alignment horizontal="center" vertical="center"/>
      <protection locked="0"/>
    </xf>
    <xf numFmtId="191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3" xfId="0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 applyProtection="1">
      <alignment horizontal="center" vertical="center"/>
      <protection locked="0"/>
    </xf>
    <xf numFmtId="200" fontId="6" fillId="0" borderId="22" xfId="0" applyNumberFormat="1" applyFont="1" applyFill="1" applyBorder="1" applyAlignment="1" applyProtection="1">
      <alignment vertical="center"/>
      <protection locked="0"/>
    </xf>
    <xf numFmtId="200" fontId="6" fillId="0" borderId="16" xfId="0" applyNumberFormat="1" applyFont="1" applyFill="1" applyBorder="1" applyAlignment="1" applyProtection="1">
      <alignment vertical="center"/>
      <protection locked="0"/>
    </xf>
    <xf numFmtId="200" fontId="6" fillId="0" borderId="13" xfId="0" applyNumberFormat="1" applyFont="1" applyFill="1" applyBorder="1" applyAlignment="1" applyProtection="1">
      <alignment vertical="center"/>
      <protection locked="0"/>
    </xf>
    <xf numFmtId="200" fontId="6" fillId="0" borderId="64" xfId="0" applyNumberFormat="1" applyFont="1" applyFill="1" applyBorder="1" applyAlignment="1" applyProtection="1">
      <alignment vertical="center"/>
      <protection locked="0"/>
    </xf>
    <xf numFmtId="200" fontId="6" fillId="0" borderId="37" xfId="0" applyNumberFormat="1" applyFont="1" applyFill="1" applyBorder="1" applyAlignment="1" applyProtection="1">
      <alignment vertical="center"/>
      <protection locked="0"/>
    </xf>
    <xf numFmtId="200" fontId="6" fillId="0" borderId="61" xfId="0" applyNumberFormat="1" applyFont="1" applyFill="1" applyBorder="1" applyAlignment="1" applyProtection="1">
      <alignment vertical="center"/>
      <protection locked="0"/>
    </xf>
    <xf numFmtId="200" fontId="6" fillId="0" borderId="46" xfId="0" applyNumberFormat="1" applyFont="1" applyFill="1" applyBorder="1" applyAlignment="1" applyProtection="1">
      <alignment vertical="center"/>
      <protection locked="0"/>
    </xf>
    <xf numFmtId="200" fontId="6" fillId="0" borderId="47" xfId="0" applyNumberFormat="1" applyFont="1" applyFill="1" applyBorder="1" applyAlignment="1" applyProtection="1">
      <alignment vertical="center"/>
      <protection locked="0"/>
    </xf>
    <xf numFmtId="200" fontId="6" fillId="0" borderId="42" xfId="0" applyNumberFormat="1" applyFont="1" applyFill="1" applyBorder="1" applyAlignment="1" applyProtection="1">
      <alignment vertical="center"/>
      <protection locked="0"/>
    </xf>
    <xf numFmtId="191" fontId="6" fillId="0" borderId="36" xfId="0" applyNumberFormat="1" applyFont="1" applyFill="1" applyBorder="1" applyAlignment="1" applyProtection="1">
      <alignment vertical="center"/>
      <protection locked="0"/>
    </xf>
    <xf numFmtId="200" fontId="6" fillId="0" borderId="29" xfId="0" applyNumberFormat="1" applyFont="1" applyFill="1" applyBorder="1" applyAlignment="1" applyProtection="1">
      <alignment vertical="center"/>
      <protection locked="0"/>
    </xf>
    <xf numFmtId="200" fontId="6" fillId="0" borderId="12" xfId="0" applyNumberFormat="1" applyFont="1" applyFill="1" applyBorder="1" applyAlignment="1" applyProtection="1">
      <alignment vertical="center"/>
      <protection locked="0"/>
    </xf>
    <xf numFmtId="200" fontId="6" fillId="0" borderId="14" xfId="0" applyNumberFormat="1" applyFont="1" applyFill="1" applyBorder="1" applyAlignment="1" applyProtection="1">
      <alignment vertical="center"/>
      <protection locked="0"/>
    </xf>
    <xf numFmtId="200" fontId="6" fillId="0" borderId="10" xfId="0" applyNumberFormat="1" applyFont="1" applyFill="1" applyBorder="1" applyAlignment="1" applyProtection="1">
      <alignment vertical="center"/>
      <protection locked="0"/>
    </xf>
    <xf numFmtId="200" fontId="6" fillId="0" borderId="23" xfId="0" applyNumberFormat="1" applyFont="1" applyFill="1" applyBorder="1" applyAlignment="1" applyProtection="1">
      <alignment vertical="center"/>
      <protection locked="0"/>
    </xf>
    <xf numFmtId="3" fontId="5" fillId="0" borderId="51" xfId="0" applyNumberFormat="1" applyFont="1" applyFill="1" applyBorder="1" applyAlignment="1" applyProtection="1">
      <alignment horizontal="center" vertical="center"/>
      <protection locked="0"/>
    </xf>
    <xf numFmtId="3" fontId="6" fillId="0" borderId="56" xfId="0" applyNumberFormat="1" applyFont="1" applyFill="1" applyBorder="1" applyAlignment="1" applyProtection="1">
      <alignment vertical="center"/>
      <protection locked="0"/>
    </xf>
    <xf numFmtId="3" fontId="6" fillId="0" borderId="65" xfId="0" applyNumberFormat="1" applyFont="1" applyFill="1" applyBorder="1" applyAlignment="1" applyProtection="1">
      <alignment vertical="center"/>
      <protection locked="0"/>
    </xf>
    <xf numFmtId="3" fontId="6" fillId="0" borderId="6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28" xfId="0" applyNumberFormat="1" applyFont="1" applyFill="1" applyBorder="1" applyAlignment="1" applyProtection="1">
      <alignment vertical="center" shrinkToFit="1"/>
      <protection locked="0"/>
    </xf>
    <xf numFmtId="3" fontId="6" fillId="0" borderId="30" xfId="0" applyNumberFormat="1" applyFont="1" applyFill="1" applyBorder="1" applyAlignment="1" applyProtection="1">
      <alignment horizontal="right"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3" fontId="6" fillId="0" borderId="33" xfId="0" applyNumberFormat="1" applyFont="1" applyFill="1" applyBorder="1" applyAlignment="1" applyProtection="1">
      <alignment vertical="center"/>
      <protection locked="0"/>
    </xf>
    <xf numFmtId="38" fontId="6" fillId="0" borderId="41" xfId="49" applyFont="1" applyFill="1" applyBorder="1" applyAlignment="1" applyProtection="1">
      <alignment vertical="center"/>
      <protection locked="0"/>
    </xf>
    <xf numFmtId="3" fontId="9" fillId="0" borderId="17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 applyProtection="1">
      <alignment vertical="center"/>
      <protection locked="0"/>
    </xf>
    <xf numFmtId="3" fontId="6" fillId="0" borderId="76" xfId="0" applyNumberFormat="1" applyFont="1" applyFill="1" applyBorder="1" applyAlignment="1" applyProtection="1">
      <alignment vertical="center"/>
      <protection locked="0"/>
    </xf>
    <xf numFmtId="3" fontId="6" fillId="0" borderId="64" xfId="0" applyNumberFormat="1" applyFont="1" applyFill="1" applyBorder="1" applyAlignment="1" applyProtection="1">
      <alignment vertical="center"/>
      <protection locked="0"/>
    </xf>
    <xf numFmtId="3" fontId="6" fillId="0" borderId="67" xfId="0" applyNumberFormat="1" applyFont="1" applyFill="1" applyBorder="1" applyAlignment="1" applyProtection="1">
      <alignment vertical="center"/>
      <protection locked="0"/>
    </xf>
    <xf numFmtId="3" fontId="6" fillId="0" borderId="7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75" xfId="0" applyNumberFormat="1" applyFont="1" applyFill="1" applyBorder="1" applyAlignment="1" applyProtection="1">
      <alignment vertical="center"/>
      <protection locked="0"/>
    </xf>
    <xf numFmtId="3" fontId="6" fillId="0" borderId="45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200" fontId="6" fillId="0" borderId="25" xfId="0" applyNumberFormat="1" applyFont="1" applyFill="1" applyBorder="1" applyAlignment="1" applyProtection="1">
      <alignment vertical="center"/>
      <protection locked="0"/>
    </xf>
    <xf numFmtId="190" fontId="6" fillId="0" borderId="76" xfId="0" applyNumberFormat="1" applyFont="1" applyFill="1" applyBorder="1" applyAlignment="1" applyProtection="1">
      <alignment vertical="center"/>
      <protection locked="0"/>
    </xf>
    <xf numFmtId="3" fontId="6" fillId="0" borderId="78" xfId="0" applyNumberFormat="1" applyFont="1" applyFill="1" applyBorder="1" applyAlignment="1" applyProtection="1">
      <alignment vertical="center"/>
      <protection locked="0"/>
    </xf>
    <xf numFmtId="190" fontId="6" fillId="0" borderId="79" xfId="0" applyNumberFormat="1" applyFont="1" applyFill="1" applyBorder="1" applyAlignment="1" applyProtection="1">
      <alignment vertical="center"/>
      <protection locked="0"/>
    </xf>
    <xf numFmtId="191" fontId="6" fillId="0" borderId="77" xfId="0" applyNumberFormat="1" applyFont="1" applyFill="1" applyBorder="1" applyAlignment="1" applyProtection="1">
      <alignment vertical="center"/>
      <protection locked="0"/>
    </xf>
    <xf numFmtId="191" fontId="6" fillId="0" borderId="76" xfId="0" applyNumberFormat="1" applyFont="1" applyFill="1" applyBorder="1" applyAlignment="1" applyProtection="1">
      <alignment vertical="center"/>
      <protection locked="0"/>
    </xf>
    <xf numFmtId="200" fontId="6" fillId="0" borderId="30" xfId="0" applyNumberFormat="1" applyFont="1" applyFill="1" applyBorder="1" applyAlignment="1" applyProtection="1">
      <alignment vertical="center"/>
      <protection locked="0"/>
    </xf>
    <xf numFmtId="200" fontId="6" fillId="0" borderId="77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190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80" xfId="0" applyNumberFormat="1" applyFont="1" applyFill="1" applyBorder="1" applyAlignment="1" applyProtection="1">
      <alignment vertical="center"/>
      <protection locked="0"/>
    </xf>
    <xf numFmtId="190" fontId="6" fillId="0" borderId="71" xfId="0" applyNumberFormat="1" applyFont="1" applyFill="1" applyBorder="1" applyAlignment="1" applyProtection="1">
      <alignment vertical="center"/>
      <protection locked="0"/>
    </xf>
    <xf numFmtId="191" fontId="6" fillId="0" borderId="26" xfId="0" applyNumberFormat="1" applyFont="1" applyFill="1" applyBorder="1" applyAlignment="1" applyProtection="1">
      <alignment vertical="center"/>
      <protection locked="0"/>
    </xf>
    <xf numFmtId="200" fontId="6" fillId="0" borderId="26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95" fontId="6" fillId="0" borderId="12" xfId="49" applyNumberFormat="1" applyFont="1" applyFill="1" applyBorder="1" applyAlignment="1" applyProtection="1">
      <alignment vertical="center"/>
      <protection locked="0"/>
    </xf>
    <xf numFmtId="195" fontId="6" fillId="0" borderId="67" xfId="49" applyNumberFormat="1" applyFont="1" applyFill="1" applyBorder="1" applyAlignment="1" applyProtection="1">
      <alignment vertical="center"/>
      <protection locked="0"/>
    </xf>
    <xf numFmtId="195" fontId="6" fillId="0" borderId="77" xfId="49" applyNumberFormat="1" applyFont="1" applyFill="1" applyBorder="1" applyAlignment="1" applyProtection="1">
      <alignment vertical="center"/>
      <protection locked="0"/>
    </xf>
    <xf numFmtId="195" fontId="6" fillId="0" borderId="56" xfId="49" applyNumberFormat="1" applyFont="1" applyFill="1" applyBorder="1" applyAlignment="1" applyProtection="1">
      <alignment vertical="center"/>
      <protection locked="0"/>
    </xf>
    <xf numFmtId="195" fontId="6" fillId="0" borderId="11" xfId="49" applyNumberFormat="1" applyFont="1" applyFill="1" applyBorder="1" applyAlignment="1" applyProtection="1">
      <alignment horizontal="center" vertical="center"/>
      <protection locked="0"/>
    </xf>
    <xf numFmtId="195" fontId="6" fillId="0" borderId="63" xfId="49" applyNumberFormat="1" applyFont="1" applyFill="1" applyBorder="1" applyAlignment="1" applyProtection="1">
      <alignment vertical="center"/>
      <protection locked="0"/>
    </xf>
    <xf numFmtId="195" fontId="6" fillId="0" borderId="62" xfId="49" applyNumberFormat="1" applyFont="1" applyFill="1" applyBorder="1" applyAlignment="1" applyProtection="1">
      <alignment vertical="center"/>
      <protection locked="0"/>
    </xf>
    <xf numFmtId="195" fontId="6" fillId="0" borderId="65" xfId="49" applyNumberFormat="1" applyFont="1" applyFill="1" applyBorder="1" applyAlignment="1" applyProtection="1">
      <alignment vertical="center"/>
      <protection locked="0"/>
    </xf>
    <xf numFmtId="195" fontId="6" fillId="0" borderId="20" xfId="49" applyNumberFormat="1" applyFont="1" applyFill="1" applyBorder="1" applyAlignment="1" applyProtection="1">
      <alignment vertical="center"/>
      <protection locked="0"/>
    </xf>
    <xf numFmtId="195" fontId="6" fillId="0" borderId="78" xfId="49" applyNumberFormat="1" applyFont="1" applyFill="1" applyBorder="1" applyAlignment="1" applyProtection="1">
      <alignment vertical="center"/>
      <protection locked="0"/>
    </xf>
    <xf numFmtId="195" fontId="6" fillId="0" borderId="33" xfId="49" applyNumberFormat="1" applyFont="1" applyFill="1" applyBorder="1" applyAlignment="1" applyProtection="1">
      <alignment vertical="center"/>
      <protection locked="0"/>
    </xf>
    <xf numFmtId="195" fontId="6" fillId="0" borderId="76" xfId="49" applyNumberFormat="1" applyFont="1" applyFill="1" applyBorder="1" applyAlignment="1" applyProtection="1">
      <alignment vertical="center"/>
      <protection locked="0"/>
    </xf>
    <xf numFmtId="195" fontId="6" fillId="0" borderId="30" xfId="49" applyNumberFormat="1" applyFont="1" applyFill="1" applyBorder="1" applyAlignment="1" applyProtection="1">
      <alignment vertical="center"/>
      <protection locked="0"/>
    </xf>
    <xf numFmtId="195" fontId="6" fillId="0" borderId="79" xfId="49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195" fontId="6" fillId="0" borderId="48" xfId="49" applyNumberFormat="1" applyFont="1" applyFill="1" applyBorder="1" applyAlignment="1" applyProtection="1">
      <alignment vertical="center"/>
      <protection locked="0"/>
    </xf>
    <xf numFmtId="195" fontId="6" fillId="0" borderId="31" xfId="49" applyNumberFormat="1" applyFont="1" applyFill="1" applyBorder="1" applyAlignment="1" applyProtection="1">
      <alignment vertical="center"/>
      <protection locked="0"/>
    </xf>
    <xf numFmtId="195" fontId="6" fillId="0" borderId="75" xfId="49" applyNumberFormat="1" applyFont="1" applyFill="1" applyBorder="1" applyAlignment="1" applyProtection="1">
      <alignment vertical="center"/>
      <protection locked="0"/>
    </xf>
    <xf numFmtId="195" fontId="6" fillId="0" borderId="13" xfId="49" applyNumberFormat="1" applyFont="1" applyFill="1" applyBorder="1" applyAlignment="1" applyProtection="1">
      <alignment vertical="center"/>
      <protection locked="0"/>
    </xf>
    <xf numFmtId="198" fontId="5" fillId="0" borderId="23" xfId="0" applyNumberFormat="1" applyFont="1" applyFill="1" applyBorder="1" applyAlignment="1" applyProtection="1">
      <alignment horizontal="center" vertical="center"/>
      <protection locked="0"/>
    </xf>
    <xf numFmtId="195" fontId="6" fillId="0" borderId="26" xfId="49" applyNumberFormat="1" applyFont="1" applyFill="1" applyBorder="1" applyAlignment="1" applyProtection="1">
      <alignment vertical="center"/>
      <protection locked="0"/>
    </xf>
    <xf numFmtId="200" fontId="6" fillId="0" borderId="32" xfId="0" applyNumberFormat="1" applyFont="1" applyFill="1" applyBorder="1" applyAlignment="1" applyProtection="1">
      <alignment vertical="center"/>
      <protection locked="0"/>
    </xf>
    <xf numFmtId="200" fontId="6" fillId="0" borderId="0" xfId="0" applyNumberFormat="1" applyFont="1" applyFill="1" applyBorder="1" applyAlignment="1" applyProtection="1">
      <alignment vertical="center"/>
      <protection locked="0"/>
    </xf>
    <xf numFmtId="195" fontId="6" fillId="0" borderId="25" xfId="49" applyNumberFormat="1" applyFont="1" applyFill="1" applyBorder="1" applyAlignment="1" applyProtection="1">
      <alignment vertical="center"/>
      <protection locked="0"/>
    </xf>
    <xf numFmtId="195" fontId="6" fillId="0" borderId="12" xfId="49" applyNumberFormat="1" applyFont="1" applyFill="1" applyBorder="1" applyAlignment="1" applyProtection="1">
      <alignment horizontal="center" vertical="center"/>
      <protection locked="0"/>
    </xf>
    <xf numFmtId="3" fontId="9" fillId="0" borderId="21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 applyProtection="1">
      <alignment horizontal="right" vertical="center"/>
      <protection locked="0"/>
    </xf>
    <xf numFmtId="3" fontId="5" fillId="0" borderId="24" xfId="0" applyNumberFormat="1" applyFont="1" applyFill="1" applyBorder="1" applyAlignment="1" applyProtection="1">
      <alignment vertical="center"/>
      <protection locked="0"/>
    </xf>
    <xf numFmtId="192" fontId="6" fillId="0" borderId="76" xfId="0" applyNumberFormat="1" applyFont="1" applyFill="1" applyBorder="1" applyAlignment="1" applyProtection="1">
      <alignment vertical="center"/>
      <protection locked="0"/>
    </xf>
    <xf numFmtId="3" fontId="6" fillId="0" borderId="68" xfId="0" applyNumberFormat="1" applyFont="1" applyFill="1" applyBorder="1" applyAlignment="1" applyProtection="1">
      <alignment vertical="center"/>
      <protection locked="0"/>
    </xf>
    <xf numFmtId="3" fontId="10" fillId="0" borderId="18" xfId="0" applyNumberFormat="1" applyFont="1" applyFill="1" applyBorder="1" applyAlignment="1" applyProtection="1">
      <alignment horizontal="right" vertical="center" shrinkToFit="1"/>
      <protection locked="0"/>
    </xf>
    <xf numFmtId="188" fontId="6" fillId="0" borderId="67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horizontal="right" vertical="center"/>
      <protection locked="0"/>
    </xf>
    <xf numFmtId="195" fontId="6" fillId="0" borderId="36" xfId="49" applyNumberFormat="1" applyFont="1" applyFill="1" applyBorder="1" applyAlignment="1" applyProtection="1">
      <alignment vertical="center"/>
      <protection locked="0"/>
    </xf>
    <xf numFmtId="195" fontId="6" fillId="0" borderId="29" xfId="49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  <xf numFmtId="3" fontId="6" fillId="0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/>
    </xf>
    <xf numFmtId="3" fontId="6" fillId="0" borderId="73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40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45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50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>
      <alignment horizontal="center" vertical="center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7" xfId="0" applyNumberFormat="1" applyFont="1" applyFill="1" applyBorder="1" applyAlignment="1" applyProtection="1">
      <alignment horizontal="center" vertical="center"/>
      <protection locked="0"/>
    </xf>
    <xf numFmtId="3" fontId="5" fillId="0" borderId="26" xfId="0" applyNumberFormat="1" applyFont="1" applyFill="1" applyBorder="1" applyAlignment="1" applyProtection="1">
      <alignment horizontal="center" vertical="center"/>
      <protection locked="0"/>
    </xf>
    <xf numFmtId="3" fontId="6" fillId="0" borderId="31" xfId="0" applyNumberFormat="1" applyFont="1" applyFill="1" applyBorder="1" applyAlignment="1" applyProtection="1">
      <alignment horizontal="left" vertical="top" wrapText="1"/>
      <protection locked="0"/>
    </xf>
    <xf numFmtId="176" fontId="5" fillId="0" borderId="44" xfId="0" applyNumberFormat="1" applyFont="1" applyFill="1" applyBorder="1" applyAlignment="1" applyProtection="1">
      <alignment horizontal="center" vertical="center"/>
      <protection locked="0"/>
    </xf>
    <xf numFmtId="176" fontId="5" fillId="0" borderId="26" xfId="0" applyNumberFormat="1" applyFont="1" applyFill="1" applyBorder="1" applyAlignment="1" applyProtection="1">
      <alignment horizontal="center" vertical="center"/>
      <protection locked="0"/>
    </xf>
    <xf numFmtId="176" fontId="6" fillId="0" borderId="48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7" xfId="0" applyFill="1" applyBorder="1" applyAlignment="1">
      <alignment/>
    </xf>
    <xf numFmtId="0" fontId="0" fillId="0" borderId="26" xfId="0" applyFill="1" applyBorder="1" applyAlignment="1">
      <alignment/>
    </xf>
    <xf numFmtId="3" fontId="6" fillId="0" borderId="55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56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8" fillId="0" borderId="18" xfId="0" applyNumberFormat="1" applyFont="1" applyFill="1" applyBorder="1" applyAlignment="1" applyProtection="1">
      <alignment horizontal="center" vertical="center"/>
      <protection locked="0"/>
    </xf>
    <xf numFmtId="3" fontId="8" fillId="0" borderId="56" xfId="0" applyNumberFormat="1" applyFont="1" applyFill="1" applyBorder="1" applyAlignment="1" applyProtection="1">
      <alignment horizontal="center" vertical="center"/>
      <protection locked="0"/>
    </xf>
    <xf numFmtId="3" fontId="8" fillId="0" borderId="55" xfId="0" applyNumberFormat="1" applyFont="1" applyFill="1" applyBorder="1" applyAlignment="1" applyProtection="1">
      <alignment horizontal="center" vertical="center"/>
      <protection locked="0"/>
    </xf>
    <xf numFmtId="3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6" fillId="0" borderId="44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47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26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51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71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80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75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51" xfId="0" applyNumberFormat="1" applyFont="1" applyFill="1" applyBorder="1" applyAlignment="1" applyProtection="1">
      <alignment horizontal="center" vertical="center"/>
      <protection locked="0"/>
    </xf>
    <xf numFmtId="3" fontId="5" fillId="0" borderId="31" xfId="0" applyNumberFormat="1" applyFont="1" applyFill="1" applyBorder="1" applyAlignment="1" applyProtection="1">
      <alignment horizontal="center" vertical="center"/>
      <protection locked="0"/>
    </xf>
    <xf numFmtId="3" fontId="5" fillId="0" borderId="75" xfId="0" applyNumberFormat="1" applyFont="1" applyFill="1" applyBorder="1" applyAlignment="1" applyProtection="1">
      <alignment horizontal="center" vertical="center"/>
      <protection locked="0"/>
    </xf>
    <xf numFmtId="3" fontId="6" fillId="0" borderId="53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42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35" xfId="0" applyNumberFormat="1" applyFont="1" applyFill="1" applyBorder="1" applyAlignment="1" applyProtection="1">
      <alignment horizontal="center" vertical="center"/>
      <protection locked="0"/>
    </xf>
    <xf numFmtId="3" fontId="5" fillId="0" borderId="42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Fill="1" applyBorder="1" applyAlignment="1" applyProtection="1">
      <alignment horizontal="center" vertical="center"/>
      <protection locked="0"/>
    </xf>
    <xf numFmtId="3" fontId="5" fillId="0" borderId="80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55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4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40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45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23</xdr:row>
      <xdr:rowOff>57150</xdr:rowOff>
    </xdr:from>
    <xdr:to>
      <xdr:col>4</xdr:col>
      <xdr:colOff>76200</xdr:colOff>
      <xdr:row>24</xdr:row>
      <xdr:rowOff>238125</xdr:rowOff>
    </xdr:to>
    <xdr:sp>
      <xdr:nvSpPr>
        <xdr:cNvPr id="1" name="右大かっこ 2"/>
        <xdr:cNvSpPr>
          <a:spLocks/>
        </xdr:cNvSpPr>
      </xdr:nvSpPr>
      <xdr:spPr>
        <a:xfrm>
          <a:off x="3076575" y="5753100"/>
          <a:ext cx="47625" cy="447675"/>
        </a:xfrm>
        <a:prstGeom prst="rightBracket">
          <a:avLst>
            <a:gd name="adj" fmla="val -491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23</xdr:row>
      <xdr:rowOff>47625</xdr:rowOff>
    </xdr:from>
    <xdr:to>
      <xdr:col>5</xdr:col>
      <xdr:colOff>76200</xdr:colOff>
      <xdr:row>24</xdr:row>
      <xdr:rowOff>228600</xdr:rowOff>
    </xdr:to>
    <xdr:sp>
      <xdr:nvSpPr>
        <xdr:cNvPr id="2" name="右大かっこ 3"/>
        <xdr:cNvSpPr>
          <a:spLocks/>
        </xdr:cNvSpPr>
      </xdr:nvSpPr>
      <xdr:spPr>
        <a:xfrm>
          <a:off x="3657600" y="5743575"/>
          <a:ext cx="47625" cy="447675"/>
        </a:xfrm>
        <a:prstGeom prst="rightBracket">
          <a:avLst>
            <a:gd name="adj" fmla="val -491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87</xdr:row>
      <xdr:rowOff>114300</xdr:rowOff>
    </xdr:from>
    <xdr:to>
      <xdr:col>28</xdr:col>
      <xdr:colOff>219075</xdr:colOff>
      <xdr:row>89</xdr:row>
      <xdr:rowOff>47625</xdr:rowOff>
    </xdr:to>
    <xdr:sp>
      <xdr:nvSpPr>
        <xdr:cNvPr id="1" name="正方形/長方形 2"/>
        <xdr:cNvSpPr>
          <a:spLocks/>
        </xdr:cNvSpPr>
      </xdr:nvSpPr>
      <xdr:spPr>
        <a:xfrm>
          <a:off x="66675" y="22440900"/>
          <a:ext cx="11172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「職員」「嘱託・臨時職員等」の常勤、非常勤の別は、右による。　＜常勤＞１週間当たり実労働時間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</a:rPr>
            <a:t>時間以上　　＜非常勤＞１週間当たり実労働時間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31</a:t>
          </a:r>
          <a:r>
            <a:rPr lang="en-US" cap="none" sz="1000" b="0" i="0" u="none" baseline="0">
              <a:solidFill>
                <a:srgbClr val="000000"/>
              </a:solidFill>
            </a:rPr>
            <a:t>時間未満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35</xdr:row>
      <xdr:rowOff>85725</xdr:rowOff>
    </xdr:from>
    <xdr:to>
      <xdr:col>1</xdr:col>
      <xdr:colOff>657225</xdr:colOff>
      <xdr:row>35</xdr:row>
      <xdr:rowOff>219075</xdr:rowOff>
    </xdr:to>
    <xdr:sp>
      <xdr:nvSpPr>
        <xdr:cNvPr id="1" name="正方形/長方形 1"/>
        <xdr:cNvSpPr>
          <a:spLocks/>
        </xdr:cNvSpPr>
      </xdr:nvSpPr>
      <xdr:spPr>
        <a:xfrm>
          <a:off x="1095375" y="8982075"/>
          <a:ext cx="6286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（中央に含む）</a:t>
          </a:r>
        </a:p>
      </xdr:txBody>
    </xdr:sp>
    <xdr:clientData/>
  </xdr:twoCellAnchor>
  <xdr:twoCellAnchor>
    <xdr:from>
      <xdr:col>0</xdr:col>
      <xdr:colOff>47625</xdr:colOff>
      <xdr:row>40</xdr:row>
      <xdr:rowOff>76200</xdr:rowOff>
    </xdr:from>
    <xdr:to>
      <xdr:col>8</xdr:col>
      <xdr:colOff>628650</xdr:colOff>
      <xdr:row>40</xdr:row>
      <xdr:rowOff>485775</xdr:rowOff>
    </xdr:to>
    <xdr:sp>
      <xdr:nvSpPr>
        <xdr:cNvPr id="2" name="正方形/長方形 3"/>
        <xdr:cNvSpPr>
          <a:spLocks/>
        </xdr:cNvSpPr>
      </xdr:nvSpPr>
      <xdr:spPr>
        <a:xfrm>
          <a:off x="47625" y="10306050"/>
          <a:ext cx="6515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（注）県立図書館の「団体貸出・配本所等」の数値は、市町村において登録されている読書会へのテキスト貸出実績、ふるさと文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学巡回文庫、すすめたい１００冊の本の貸出実績を含む。</a:t>
          </a:r>
        </a:p>
      </xdr:txBody>
    </xdr:sp>
    <xdr:clientData/>
  </xdr:twoCellAnchor>
  <xdr:twoCellAnchor>
    <xdr:from>
      <xdr:col>1</xdr:col>
      <xdr:colOff>28575</xdr:colOff>
      <xdr:row>36</xdr:row>
      <xdr:rowOff>85725</xdr:rowOff>
    </xdr:from>
    <xdr:to>
      <xdr:col>1</xdr:col>
      <xdr:colOff>657225</xdr:colOff>
      <xdr:row>36</xdr:row>
      <xdr:rowOff>219075</xdr:rowOff>
    </xdr:to>
    <xdr:sp>
      <xdr:nvSpPr>
        <xdr:cNvPr id="3" name="正方形/長方形 5"/>
        <xdr:cNvSpPr>
          <a:spLocks/>
        </xdr:cNvSpPr>
      </xdr:nvSpPr>
      <xdr:spPr>
        <a:xfrm>
          <a:off x="1095375" y="9248775"/>
          <a:ext cx="6286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（中央に含む）</a:t>
          </a:r>
        </a:p>
      </xdr:txBody>
    </xdr:sp>
    <xdr:clientData/>
  </xdr:twoCellAnchor>
  <xdr:twoCellAnchor>
    <xdr:from>
      <xdr:col>1</xdr:col>
      <xdr:colOff>28575</xdr:colOff>
      <xdr:row>37</xdr:row>
      <xdr:rowOff>85725</xdr:rowOff>
    </xdr:from>
    <xdr:to>
      <xdr:col>1</xdr:col>
      <xdr:colOff>657225</xdr:colOff>
      <xdr:row>37</xdr:row>
      <xdr:rowOff>219075</xdr:rowOff>
    </xdr:to>
    <xdr:sp>
      <xdr:nvSpPr>
        <xdr:cNvPr id="4" name="正方形/長方形 6"/>
        <xdr:cNvSpPr>
          <a:spLocks/>
        </xdr:cNvSpPr>
      </xdr:nvSpPr>
      <xdr:spPr>
        <a:xfrm>
          <a:off x="1095375" y="9515475"/>
          <a:ext cx="6286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（中央に含む）</a:t>
          </a:r>
        </a:p>
      </xdr:txBody>
    </xdr:sp>
    <xdr:clientData/>
  </xdr:twoCellAnchor>
  <xdr:twoCellAnchor>
    <xdr:from>
      <xdr:col>1</xdr:col>
      <xdr:colOff>28575</xdr:colOff>
      <xdr:row>38</xdr:row>
      <xdr:rowOff>85725</xdr:rowOff>
    </xdr:from>
    <xdr:to>
      <xdr:col>1</xdr:col>
      <xdr:colOff>657225</xdr:colOff>
      <xdr:row>38</xdr:row>
      <xdr:rowOff>219075</xdr:rowOff>
    </xdr:to>
    <xdr:sp>
      <xdr:nvSpPr>
        <xdr:cNvPr id="5" name="正方形/長方形 7"/>
        <xdr:cNvSpPr>
          <a:spLocks/>
        </xdr:cNvSpPr>
      </xdr:nvSpPr>
      <xdr:spPr>
        <a:xfrm>
          <a:off x="1095375" y="9782175"/>
          <a:ext cx="6286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（中央に含む）</a:t>
          </a:r>
        </a:p>
      </xdr:txBody>
    </xdr:sp>
    <xdr:clientData/>
  </xdr:twoCellAnchor>
  <xdr:twoCellAnchor>
    <xdr:from>
      <xdr:col>5</xdr:col>
      <xdr:colOff>28575</xdr:colOff>
      <xdr:row>23</xdr:row>
      <xdr:rowOff>66675</xdr:rowOff>
    </xdr:from>
    <xdr:to>
      <xdr:col>5</xdr:col>
      <xdr:colOff>76200</xdr:colOff>
      <xdr:row>24</xdr:row>
      <xdr:rowOff>238125</xdr:rowOff>
    </xdr:to>
    <xdr:sp>
      <xdr:nvSpPr>
        <xdr:cNvPr id="6" name="右大かっこ 8"/>
        <xdr:cNvSpPr>
          <a:spLocks/>
        </xdr:cNvSpPr>
      </xdr:nvSpPr>
      <xdr:spPr>
        <a:xfrm>
          <a:off x="3876675" y="5762625"/>
          <a:ext cx="47625" cy="438150"/>
        </a:xfrm>
        <a:prstGeom prst="rightBracket">
          <a:avLst>
            <a:gd name="adj" fmla="val -49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50</xdr:row>
      <xdr:rowOff>85725</xdr:rowOff>
    </xdr:from>
    <xdr:to>
      <xdr:col>1</xdr:col>
      <xdr:colOff>657225</xdr:colOff>
      <xdr:row>50</xdr:row>
      <xdr:rowOff>219075</xdr:rowOff>
    </xdr:to>
    <xdr:sp>
      <xdr:nvSpPr>
        <xdr:cNvPr id="7" name="正方形/長方形 9"/>
        <xdr:cNvSpPr>
          <a:spLocks/>
        </xdr:cNvSpPr>
      </xdr:nvSpPr>
      <xdr:spPr>
        <a:xfrm>
          <a:off x="1095375" y="12849225"/>
          <a:ext cx="6286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（市立に含む）</a:t>
          </a:r>
        </a:p>
      </xdr:txBody>
    </xdr:sp>
    <xdr:clientData/>
  </xdr:twoCellAnchor>
  <xdr:twoCellAnchor>
    <xdr:from>
      <xdr:col>6</xdr:col>
      <xdr:colOff>57150</xdr:colOff>
      <xdr:row>75</xdr:row>
      <xdr:rowOff>76200</xdr:rowOff>
    </xdr:from>
    <xdr:to>
      <xdr:col>6</xdr:col>
      <xdr:colOff>685800</xdr:colOff>
      <xdr:row>75</xdr:row>
      <xdr:rowOff>209550</xdr:rowOff>
    </xdr:to>
    <xdr:sp>
      <xdr:nvSpPr>
        <xdr:cNvPr id="8" name="正方形/長方形 10"/>
        <xdr:cNvSpPr>
          <a:spLocks/>
        </xdr:cNvSpPr>
      </xdr:nvSpPr>
      <xdr:spPr>
        <a:xfrm>
          <a:off x="4600575" y="19507200"/>
          <a:ext cx="6286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（不明）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selection activeCell="D35" sqref="D35"/>
    </sheetView>
  </sheetViews>
  <sheetFormatPr defaultColWidth="9.00390625" defaultRowHeight="13.5"/>
  <cols>
    <col min="1" max="1" width="13.625" style="31" customWidth="1"/>
    <col min="2" max="9" width="9.125" style="31" customWidth="1"/>
    <col min="10" max="16384" width="9.00390625" style="31" customWidth="1"/>
  </cols>
  <sheetData>
    <row r="1" spans="1:9" ht="24" customHeight="1">
      <c r="A1" s="344" t="s">
        <v>177</v>
      </c>
      <c r="B1" s="344"/>
      <c r="C1" s="344"/>
      <c r="D1" s="344"/>
      <c r="E1" s="344"/>
      <c r="F1" s="344"/>
      <c r="G1" s="344"/>
      <c r="H1" s="344"/>
      <c r="I1" s="344"/>
    </row>
    <row r="2" spans="1:9" ht="13.5" customHeight="1">
      <c r="A2" s="37"/>
      <c r="B2" s="37"/>
      <c r="C2" s="38"/>
      <c r="D2" s="37"/>
      <c r="E2" s="37"/>
      <c r="F2" s="37"/>
      <c r="G2" s="37"/>
      <c r="H2" s="37"/>
      <c r="I2" s="37"/>
    </row>
    <row r="3" spans="1:9" ht="13.5">
      <c r="A3" s="39"/>
      <c r="B3" s="39" t="s">
        <v>173</v>
      </c>
      <c r="C3" s="40" t="s">
        <v>174</v>
      </c>
      <c r="D3" s="345" t="s">
        <v>210</v>
      </c>
      <c r="E3" s="346"/>
      <c r="F3" s="346"/>
      <c r="G3" s="347"/>
      <c r="H3" s="345" t="s">
        <v>14</v>
      </c>
      <c r="I3" s="347"/>
    </row>
    <row r="4" spans="1:9" ht="13.5">
      <c r="A4" s="181" t="s">
        <v>15</v>
      </c>
      <c r="B4" s="41"/>
      <c r="C4" s="42" t="s">
        <v>175</v>
      </c>
      <c r="D4" s="90" t="s">
        <v>181</v>
      </c>
      <c r="E4" s="143" t="s">
        <v>176</v>
      </c>
      <c r="F4" s="342" t="s">
        <v>37</v>
      </c>
      <c r="G4" s="340" t="s">
        <v>38</v>
      </c>
      <c r="H4" s="338" t="s">
        <v>36</v>
      </c>
      <c r="I4" s="340" t="s">
        <v>38</v>
      </c>
    </row>
    <row r="5" spans="1:9" ht="13.5">
      <c r="A5" s="22"/>
      <c r="B5" s="41"/>
      <c r="C5" s="43"/>
      <c r="D5" s="89" t="s">
        <v>187</v>
      </c>
      <c r="E5" s="144" t="s">
        <v>187</v>
      </c>
      <c r="F5" s="343"/>
      <c r="G5" s="341"/>
      <c r="H5" s="339"/>
      <c r="I5" s="341"/>
    </row>
    <row r="6" spans="1:9" ht="13.5">
      <c r="A6" s="23"/>
      <c r="B6" s="44" t="s">
        <v>172</v>
      </c>
      <c r="C6" s="45" t="s">
        <v>88</v>
      </c>
      <c r="D6" s="79" t="s">
        <v>183</v>
      </c>
      <c r="E6" s="149" t="s">
        <v>184</v>
      </c>
      <c r="F6" s="149" t="s">
        <v>184</v>
      </c>
      <c r="G6" s="80" t="s">
        <v>184</v>
      </c>
      <c r="H6" s="79" t="s">
        <v>182</v>
      </c>
      <c r="I6" s="80" t="s">
        <v>182</v>
      </c>
    </row>
    <row r="7" spans="1:9" ht="21" customHeight="1">
      <c r="A7" s="26" t="s">
        <v>20</v>
      </c>
      <c r="B7" s="46">
        <v>1070070</v>
      </c>
      <c r="C7" s="47">
        <v>251.9</v>
      </c>
      <c r="D7" s="67">
        <v>56062</v>
      </c>
      <c r="E7" s="337">
        <v>108958</v>
      </c>
      <c r="F7" s="337">
        <v>41562</v>
      </c>
      <c r="G7" s="227">
        <v>35200</v>
      </c>
      <c r="H7" s="228">
        <f>E7/B7*1000</f>
        <v>101.8232452082574</v>
      </c>
      <c r="I7" s="36">
        <f>G7/B7*1000</f>
        <v>32.895044249441625</v>
      </c>
    </row>
    <row r="8" spans="1:9" ht="21" customHeight="1">
      <c r="A8" s="22" t="s">
        <v>139</v>
      </c>
      <c r="B8" s="7"/>
      <c r="C8" s="48"/>
      <c r="D8" s="69"/>
      <c r="E8" s="178"/>
      <c r="F8" s="178"/>
      <c r="G8" s="116"/>
      <c r="H8" s="65"/>
      <c r="I8" s="5"/>
    </row>
    <row r="9" spans="1:9" ht="21" customHeight="1">
      <c r="A9" s="22" t="s">
        <v>24</v>
      </c>
      <c r="B9" s="7"/>
      <c r="C9" s="48"/>
      <c r="D9" s="69"/>
      <c r="E9" s="178"/>
      <c r="F9" s="178"/>
      <c r="G9" s="116"/>
      <c r="H9" s="69"/>
      <c r="I9" s="5"/>
    </row>
    <row r="10" spans="1:9" ht="21" customHeight="1">
      <c r="A10" s="22" t="s">
        <v>25</v>
      </c>
      <c r="B10" s="7"/>
      <c r="C10" s="48"/>
      <c r="D10" s="69"/>
      <c r="E10" s="178"/>
      <c r="F10" s="178"/>
      <c r="G10" s="116"/>
      <c r="H10" s="69"/>
      <c r="I10" s="5"/>
    </row>
    <row r="11" spans="1:9" ht="21" customHeight="1">
      <c r="A11" s="22" t="s">
        <v>26</v>
      </c>
      <c r="B11" s="7"/>
      <c r="C11" s="48"/>
      <c r="D11" s="69"/>
      <c r="E11" s="178"/>
      <c r="F11" s="178"/>
      <c r="G11" s="116"/>
      <c r="H11" s="69"/>
      <c r="I11" s="5"/>
    </row>
    <row r="12" spans="1:9" ht="21" customHeight="1">
      <c r="A12" s="22" t="s">
        <v>27</v>
      </c>
      <c r="B12" s="7"/>
      <c r="C12" s="48"/>
      <c r="D12" s="69"/>
      <c r="E12" s="178"/>
      <c r="F12" s="178"/>
      <c r="G12" s="116"/>
      <c r="H12" s="69"/>
      <c r="I12" s="5"/>
    </row>
    <row r="13" spans="1:9" ht="21" customHeight="1">
      <c r="A13" s="22" t="s">
        <v>17</v>
      </c>
      <c r="B13" s="7"/>
      <c r="C13" s="48"/>
      <c r="D13" s="69"/>
      <c r="E13" s="178"/>
      <c r="F13" s="178"/>
      <c r="G13" s="116"/>
      <c r="H13" s="69"/>
      <c r="I13" s="5"/>
    </row>
    <row r="14" spans="1:9" ht="21" customHeight="1">
      <c r="A14" s="22" t="s">
        <v>28</v>
      </c>
      <c r="B14" s="7"/>
      <c r="C14" s="48"/>
      <c r="D14" s="69"/>
      <c r="E14" s="178"/>
      <c r="F14" s="178"/>
      <c r="G14" s="116"/>
      <c r="H14" s="69"/>
      <c r="I14" s="5"/>
    </row>
    <row r="15" spans="1:9" ht="21" customHeight="1">
      <c r="A15" s="22" t="s">
        <v>29</v>
      </c>
      <c r="B15" s="7"/>
      <c r="C15" s="48"/>
      <c r="D15" s="69"/>
      <c r="E15" s="178"/>
      <c r="F15" s="178"/>
      <c r="G15" s="116"/>
      <c r="H15" s="69"/>
      <c r="I15" s="5"/>
    </row>
    <row r="16" spans="1:9" ht="21" customHeight="1">
      <c r="A16" s="22" t="s">
        <v>18</v>
      </c>
      <c r="B16" s="7"/>
      <c r="C16" s="48"/>
      <c r="D16" s="69"/>
      <c r="E16" s="178"/>
      <c r="F16" s="178"/>
      <c r="G16" s="116"/>
      <c r="H16" s="69"/>
      <c r="I16" s="5"/>
    </row>
    <row r="17" spans="1:9" ht="21" customHeight="1">
      <c r="A17" s="22" t="s">
        <v>30</v>
      </c>
      <c r="B17" s="7"/>
      <c r="C17" s="48"/>
      <c r="D17" s="69"/>
      <c r="E17" s="178"/>
      <c r="F17" s="178"/>
      <c r="G17" s="116"/>
      <c r="H17" s="69"/>
      <c r="I17" s="5"/>
    </row>
    <row r="18" spans="1:9" ht="21" customHeight="1">
      <c r="A18" s="22" t="s">
        <v>22</v>
      </c>
      <c r="B18" s="7"/>
      <c r="C18" s="48"/>
      <c r="D18" s="69"/>
      <c r="E18" s="178"/>
      <c r="F18" s="178"/>
      <c r="G18" s="116"/>
      <c r="H18" s="69"/>
      <c r="I18" s="5"/>
    </row>
    <row r="19" spans="1:9" ht="21" customHeight="1">
      <c r="A19" s="22" t="s">
        <v>31</v>
      </c>
      <c r="B19" s="7"/>
      <c r="C19" s="48"/>
      <c r="D19" s="69"/>
      <c r="E19" s="178"/>
      <c r="F19" s="178"/>
      <c r="G19" s="116"/>
      <c r="H19" s="69"/>
      <c r="I19" s="5"/>
    </row>
    <row r="20" spans="1:9" ht="21" customHeight="1">
      <c r="A20" s="22" t="s">
        <v>32</v>
      </c>
      <c r="B20" s="7"/>
      <c r="C20" s="48"/>
      <c r="D20" s="69"/>
      <c r="E20" s="178"/>
      <c r="F20" s="178"/>
      <c r="G20" s="116"/>
      <c r="H20" s="69"/>
      <c r="I20" s="5"/>
    </row>
    <row r="21" spans="1:9" ht="21" customHeight="1">
      <c r="A21" s="22" t="s">
        <v>23</v>
      </c>
      <c r="B21" s="7"/>
      <c r="C21" s="48"/>
      <c r="D21" s="69"/>
      <c r="E21" s="178"/>
      <c r="F21" s="178"/>
      <c r="G21" s="116"/>
      <c r="H21" s="69"/>
      <c r="I21" s="5"/>
    </row>
    <row r="22" spans="1:9" ht="21" customHeight="1">
      <c r="A22" s="22" t="s">
        <v>33</v>
      </c>
      <c r="B22" s="7"/>
      <c r="C22" s="48"/>
      <c r="D22" s="69"/>
      <c r="E22" s="178"/>
      <c r="F22" s="178"/>
      <c r="G22" s="116"/>
      <c r="H22" s="69"/>
      <c r="I22" s="5"/>
    </row>
    <row r="23" spans="1:9" ht="21" customHeight="1">
      <c r="A23" s="22" t="s">
        <v>34</v>
      </c>
      <c r="B23" s="7"/>
      <c r="C23" s="48"/>
      <c r="D23" s="69"/>
      <c r="E23" s="178"/>
      <c r="F23" s="178"/>
      <c r="G23" s="116"/>
      <c r="H23" s="69"/>
      <c r="I23" s="5"/>
    </row>
    <row r="24" spans="1:9" ht="21" customHeight="1">
      <c r="A24" s="6" t="s">
        <v>208</v>
      </c>
      <c r="B24" s="7"/>
      <c r="C24" s="48"/>
      <c r="D24" s="69"/>
      <c r="E24" s="10"/>
      <c r="F24" s="178"/>
      <c r="G24" s="5"/>
      <c r="H24" s="10"/>
      <c r="I24" s="5"/>
    </row>
    <row r="25" spans="1:9" ht="21" customHeight="1">
      <c r="A25" s="6" t="s">
        <v>209</v>
      </c>
      <c r="B25" s="7"/>
      <c r="C25" s="48"/>
      <c r="D25" s="69"/>
      <c r="E25" s="10"/>
      <c r="F25" s="178"/>
      <c r="G25" s="5"/>
      <c r="H25" s="10"/>
      <c r="I25" s="5"/>
    </row>
    <row r="26" spans="1:9" ht="21" customHeight="1">
      <c r="A26" s="6" t="s">
        <v>140</v>
      </c>
      <c r="B26" s="7"/>
      <c r="C26" s="48"/>
      <c r="D26" s="69"/>
      <c r="E26" s="10"/>
      <c r="F26" s="178"/>
      <c r="G26" s="5"/>
      <c r="H26" s="10"/>
      <c r="I26" s="5"/>
    </row>
    <row r="27" spans="1:9" ht="21" customHeight="1">
      <c r="A27" s="22" t="s">
        <v>141</v>
      </c>
      <c r="B27" s="7"/>
      <c r="C27" s="48"/>
      <c r="D27" s="69"/>
      <c r="E27" s="10"/>
      <c r="F27" s="178"/>
      <c r="G27" s="5"/>
      <c r="H27" s="10"/>
      <c r="I27" s="5"/>
    </row>
    <row r="28" spans="1:9" ht="21" customHeight="1">
      <c r="A28" s="6" t="s">
        <v>142</v>
      </c>
      <c r="B28" s="7"/>
      <c r="C28" s="48"/>
      <c r="D28" s="69"/>
      <c r="E28" s="10"/>
      <c r="F28" s="178"/>
      <c r="G28" s="5"/>
      <c r="H28" s="10"/>
      <c r="I28" s="5"/>
    </row>
    <row r="29" spans="1:9" ht="21" customHeight="1">
      <c r="A29" s="22" t="s">
        <v>148</v>
      </c>
      <c r="B29" s="7"/>
      <c r="C29" s="48"/>
      <c r="D29" s="69"/>
      <c r="E29" s="10"/>
      <c r="F29" s="178"/>
      <c r="G29" s="5"/>
      <c r="H29" s="10"/>
      <c r="I29" s="5"/>
    </row>
    <row r="30" spans="1:9" ht="21" customHeight="1">
      <c r="A30" s="22" t="s">
        <v>149</v>
      </c>
      <c r="B30" s="7"/>
      <c r="C30" s="48"/>
      <c r="D30" s="69"/>
      <c r="E30" s="10"/>
      <c r="F30" s="178"/>
      <c r="G30" s="5"/>
      <c r="H30" s="10"/>
      <c r="I30" s="5"/>
    </row>
    <row r="31" spans="1:9" ht="21" customHeight="1">
      <c r="A31" s="22" t="s">
        <v>143</v>
      </c>
      <c r="B31" s="7"/>
      <c r="C31" s="48"/>
      <c r="D31" s="69"/>
      <c r="E31" s="10"/>
      <c r="F31" s="178"/>
      <c r="G31" s="5"/>
      <c r="H31" s="10"/>
      <c r="I31" s="5"/>
    </row>
    <row r="32" spans="1:9" ht="21" customHeight="1">
      <c r="A32" s="22" t="s">
        <v>144</v>
      </c>
      <c r="B32" s="7"/>
      <c r="C32" s="48"/>
      <c r="D32" s="69"/>
      <c r="E32" s="10"/>
      <c r="F32" s="178"/>
      <c r="G32" s="5"/>
      <c r="H32" s="10"/>
      <c r="I32" s="5"/>
    </row>
    <row r="33" spans="1:9" ht="21" customHeight="1">
      <c r="A33" s="22" t="s">
        <v>145</v>
      </c>
      <c r="B33" s="7"/>
      <c r="C33" s="49"/>
      <c r="D33" s="69"/>
      <c r="E33" s="10"/>
      <c r="F33" s="178"/>
      <c r="G33" s="5"/>
      <c r="H33" s="10"/>
      <c r="I33" s="5"/>
    </row>
    <row r="34" spans="1:9" ht="21" customHeight="1">
      <c r="A34" s="8" t="s">
        <v>154</v>
      </c>
      <c r="B34" s="50">
        <v>418863</v>
      </c>
      <c r="C34" s="61">
        <v>337.3</v>
      </c>
      <c r="D34" s="73">
        <v>16815</v>
      </c>
      <c r="E34" s="179">
        <v>3720310</v>
      </c>
      <c r="F34" s="179">
        <v>93423</v>
      </c>
      <c r="G34" s="17">
        <v>83000</v>
      </c>
      <c r="H34" s="73">
        <f>E34/B34*1000</f>
        <v>8881.925593809909</v>
      </c>
      <c r="I34" s="18">
        <f>G34/B34*1000</f>
        <v>198.15548281896466</v>
      </c>
    </row>
    <row r="35" spans="1:9" ht="21" customHeight="1">
      <c r="A35" s="22" t="s">
        <v>19</v>
      </c>
      <c r="B35" s="7"/>
      <c r="C35" s="48"/>
      <c r="D35" s="69"/>
      <c r="E35" s="178"/>
      <c r="F35" s="178"/>
      <c r="G35" s="116"/>
      <c r="H35" s="65"/>
      <c r="I35" s="5"/>
    </row>
    <row r="36" spans="1:9" ht="21" customHeight="1">
      <c r="A36" s="22" t="s">
        <v>35</v>
      </c>
      <c r="B36" s="7"/>
      <c r="C36" s="48"/>
      <c r="D36" s="69"/>
      <c r="E36" s="178"/>
      <c r="F36" s="178"/>
      <c r="G36" s="116"/>
      <c r="H36" s="69"/>
      <c r="I36" s="5"/>
    </row>
    <row r="37" spans="1:9" ht="21" customHeight="1">
      <c r="A37" s="22" t="s">
        <v>129</v>
      </c>
      <c r="B37" s="10"/>
      <c r="C37" s="48"/>
      <c r="D37" s="265"/>
      <c r="E37" s="178"/>
      <c r="F37" s="178"/>
      <c r="G37" s="5"/>
      <c r="H37" s="65"/>
      <c r="I37" s="5"/>
    </row>
    <row r="38" spans="1:9" ht="21" customHeight="1">
      <c r="A38" s="22" t="s">
        <v>130</v>
      </c>
      <c r="B38" s="7"/>
      <c r="C38" s="48"/>
      <c r="D38" s="69"/>
      <c r="E38" s="178"/>
      <c r="F38" s="178"/>
      <c r="G38" s="116"/>
      <c r="H38" s="69"/>
      <c r="I38" s="5"/>
    </row>
    <row r="39" spans="1:9" ht="21" customHeight="1">
      <c r="A39" s="22" t="s">
        <v>131</v>
      </c>
      <c r="B39" s="7"/>
      <c r="C39" s="48"/>
      <c r="D39" s="69"/>
      <c r="E39" s="178"/>
      <c r="F39" s="178"/>
      <c r="G39" s="116"/>
      <c r="H39" s="69"/>
      <c r="I39" s="5"/>
    </row>
    <row r="40" spans="1:9" ht="21" customHeight="1">
      <c r="A40" s="3" t="s">
        <v>155</v>
      </c>
      <c r="B40" s="11">
        <v>171629</v>
      </c>
      <c r="C40" s="51">
        <v>819</v>
      </c>
      <c r="D40" s="75">
        <v>6656</v>
      </c>
      <c r="E40" s="180">
        <v>307945</v>
      </c>
      <c r="F40" s="180">
        <v>28500</v>
      </c>
      <c r="G40" s="107">
        <v>22670</v>
      </c>
      <c r="H40" s="84">
        <f>E40/B40*1000</f>
        <v>1794.2480583118236</v>
      </c>
      <c r="I40" s="9">
        <f>G40/B40*1000</f>
        <v>132.0872346747927</v>
      </c>
    </row>
    <row r="41" spans="1:9" ht="24.75" customHeight="1">
      <c r="A41" s="348" t="s">
        <v>211</v>
      </c>
      <c r="B41" s="348"/>
      <c r="C41" s="348"/>
      <c r="D41" s="348"/>
      <c r="E41" s="348"/>
      <c r="F41" s="348"/>
      <c r="G41" s="348"/>
      <c r="H41" s="348"/>
      <c r="I41" s="348"/>
    </row>
    <row r="42" spans="1:9" ht="18" customHeight="1">
      <c r="A42" s="2"/>
      <c r="B42" s="2"/>
      <c r="C42" s="2"/>
      <c r="D42" s="2"/>
      <c r="E42" s="2"/>
      <c r="F42" s="2"/>
      <c r="G42" s="32"/>
      <c r="H42" s="32"/>
      <c r="I42" s="32"/>
    </row>
    <row r="43" spans="1:9" ht="13.5">
      <c r="A43" s="39"/>
      <c r="B43" s="39" t="s">
        <v>173</v>
      </c>
      <c r="C43" s="40" t="s">
        <v>174</v>
      </c>
      <c r="D43" s="345" t="s">
        <v>212</v>
      </c>
      <c r="E43" s="346"/>
      <c r="F43" s="346"/>
      <c r="G43" s="347"/>
      <c r="H43" s="345" t="s">
        <v>14</v>
      </c>
      <c r="I43" s="347"/>
    </row>
    <row r="44" spans="1:9" ht="13.5">
      <c r="A44" s="181" t="s">
        <v>15</v>
      </c>
      <c r="B44" s="41"/>
      <c r="C44" s="42" t="s">
        <v>175</v>
      </c>
      <c r="D44" s="90" t="s">
        <v>181</v>
      </c>
      <c r="E44" s="143" t="s">
        <v>176</v>
      </c>
      <c r="F44" s="342" t="s">
        <v>37</v>
      </c>
      <c r="G44" s="340" t="s">
        <v>38</v>
      </c>
      <c r="H44" s="338" t="s">
        <v>36</v>
      </c>
      <c r="I44" s="340" t="s">
        <v>38</v>
      </c>
    </row>
    <row r="45" spans="1:9" ht="13.5">
      <c r="A45" s="22"/>
      <c r="B45" s="41"/>
      <c r="C45" s="43"/>
      <c r="D45" s="89" t="s">
        <v>187</v>
      </c>
      <c r="E45" s="144" t="s">
        <v>187</v>
      </c>
      <c r="F45" s="343"/>
      <c r="G45" s="341"/>
      <c r="H45" s="339"/>
      <c r="I45" s="341"/>
    </row>
    <row r="46" spans="1:9" ht="13.5">
      <c r="A46" s="23"/>
      <c r="B46" s="44" t="s">
        <v>172</v>
      </c>
      <c r="C46" s="45" t="s">
        <v>88</v>
      </c>
      <c r="D46" s="79" t="s">
        <v>183</v>
      </c>
      <c r="E46" s="149" t="s">
        <v>184</v>
      </c>
      <c r="F46" s="149" t="s">
        <v>184</v>
      </c>
      <c r="G46" s="80" t="s">
        <v>184</v>
      </c>
      <c r="H46" s="79" t="s">
        <v>182</v>
      </c>
      <c r="I46" s="80" t="s">
        <v>182</v>
      </c>
    </row>
    <row r="47" spans="1:9" ht="21" customHeight="1">
      <c r="A47" s="182" t="s">
        <v>0</v>
      </c>
      <c r="B47" s="52">
        <v>43397</v>
      </c>
      <c r="C47" s="53">
        <v>216.3</v>
      </c>
      <c r="D47" s="69">
        <v>1687</v>
      </c>
      <c r="E47" s="178">
        <v>88730</v>
      </c>
      <c r="F47" s="178">
        <v>12870</v>
      </c>
      <c r="G47" s="5">
        <v>10822</v>
      </c>
      <c r="H47" s="65">
        <f>E47/B47*1000</f>
        <v>2044.611378666728</v>
      </c>
      <c r="I47" s="5">
        <f>G47/B47*1000</f>
        <v>249.3720764108118</v>
      </c>
    </row>
    <row r="48" spans="1:9" ht="21" customHeight="1">
      <c r="A48" s="183" t="s">
        <v>1</v>
      </c>
      <c r="B48" s="54">
        <v>48904</v>
      </c>
      <c r="C48" s="55">
        <v>212.1</v>
      </c>
      <c r="D48" s="266">
        <v>2083</v>
      </c>
      <c r="E48" s="267">
        <v>65077</v>
      </c>
      <c r="F48" s="267">
        <v>10651</v>
      </c>
      <c r="G48" s="15">
        <v>9504</v>
      </c>
      <c r="H48" s="64">
        <f>E48/B48*1000</f>
        <v>1330.709144446262</v>
      </c>
      <c r="I48" s="15">
        <f>G48/B48*1000</f>
        <v>194.33993129396367</v>
      </c>
    </row>
    <row r="49" spans="1:9" ht="21" customHeight="1">
      <c r="A49" s="326" t="s">
        <v>2</v>
      </c>
      <c r="B49" s="275"/>
      <c r="C49" s="327"/>
      <c r="D49" s="278"/>
      <c r="E49" s="328"/>
      <c r="F49" s="328"/>
      <c r="G49" s="272"/>
      <c r="H49" s="271"/>
      <c r="I49" s="272"/>
    </row>
    <row r="50" spans="1:9" ht="21" customHeight="1">
      <c r="A50" s="325" t="s">
        <v>215</v>
      </c>
      <c r="B50" s="52"/>
      <c r="C50" s="53"/>
      <c r="D50" s="69"/>
      <c r="E50" s="178"/>
      <c r="F50" s="178"/>
      <c r="G50" s="5"/>
      <c r="H50" s="65"/>
      <c r="I50" s="5"/>
    </row>
    <row r="51" spans="1:9" ht="21" customHeight="1">
      <c r="A51" s="16" t="s">
        <v>213</v>
      </c>
      <c r="B51" s="50">
        <v>33196</v>
      </c>
      <c r="C51" s="56">
        <v>607.7</v>
      </c>
      <c r="D51" s="72">
        <v>1154</v>
      </c>
      <c r="E51" s="179">
        <v>128892</v>
      </c>
      <c r="F51" s="179">
        <v>7685</v>
      </c>
      <c r="G51" s="18">
        <v>5880</v>
      </c>
      <c r="H51" s="73">
        <f>E51/B51*1000</f>
        <v>3882.756958669719</v>
      </c>
      <c r="I51" s="18">
        <f>G51/B51*1000</f>
        <v>177.1297746716472</v>
      </c>
    </row>
    <row r="52" spans="1:9" ht="21" customHeight="1">
      <c r="A52" s="182" t="s">
        <v>3</v>
      </c>
      <c r="B52" s="52"/>
      <c r="C52" s="53"/>
      <c r="D52" s="69"/>
      <c r="E52" s="178"/>
      <c r="F52" s="178"/>
      <c r="G52" s="5"/>
      <c r="H52" s="65"/>
      <c r="I52" s="184"/>
    </row>
    <row r="53" spans="1:9" ht="21" customHeight="1">
      <c r="A53" s="182" t="s">
        <v>135</v>
      </c>
      <c r="B53" s="52"/>
      <c r="C53" s="53"/>
      <c r="D53" s="69"/>
      <c r="E53" s="178"/>
      <c r="F53" s="178"/>
      <c r="G53" s="5"/>
      <c r="H53" s="10"/>
      <c r="I53" s="5"/>
    </row>
    <row r="54" spans="1:9" ht="21" customHeight="1">
      <c r="A54" s="16" t="s">
        <v>163</v>
      </c>
      <c r="B54" s="50">
        <v>41200</v>
      </c>
      <c r="C54" s="56">
        <v>96.6</v>
      </c>
      <c r="D54" s="72">
        <v>2204</v>
      </c>
      <c r="E54" s="179">
        <v>77044</v>
      </c>
      <c r="F54" s="179">
        <v>11932</v>
      </c>
      <c r="G54" s="18">
        <v>10817</v>
      </c>
      <c r="H54" s="73">
        <f>E54/B54*1000</f>
        <v>1870</v>
      </c>
      <c r="I54" s="18">
        <f>G54/B54*1000</f>
        <v>262.5485436893204</v>
      </c>
    </row>
    <row r="55" spans="1:9" ht="21" customHeight="1">
      <c r="A55" s="182" t="s">
        <v>40</v>
      </c>
      <c r="B55" s="52"/>
      <c r="C55" s="53"/>
      <c r="D55" s="69"/>
      <c r="E55" s="178"/>
      <c r="F55" s="178"/>
      <c r="G55" s="5"/>
      <c r="I55" s="88"/>
    </row>
    <row r="56" spans="1:9" ht="21" customHeight="1">
      <c r="A56" s="182" t="s">
        <v>43</v>
      </c>
      <c r="B56" s="52"/>
      <c r="C56" s="53"/>
      <c r="D56" s="69"/>
      <c r="E56" s="178"/>
      <c r="F56" s="178"/>
      <c r="G56" s="5"/>
      <c r="H56" s="10"/>
      <c r="I56" s="5"/>
    </row>
    <row r="57" spans="1:9" ht="21" customHeight="1">
      <c r="A57" s="16" t="s">
        <v>164</v>
      </c>
      <c r="B57" s="50">
        <v>48936</v>
      </c>
      <c r="C57" s="56">
        <v>385.2</v>
      </c>
      <c r="D57" s="72">
        <v>2133</v>
      </c>
      <c r="E57" s="179">
        <v>71212</v>
      </c>
      <c r="F57" s="179">
        <v>14194</v>
      </c>
      <c r="G57" s="18">
        <v>12000</v>
      </c>
      <c r="H57" s="73">
        <f>E57/B57*1000</f>
        <v>1455.2068007193068</v>
      </c>
      <c r="I57" s="18">
        <f>G57/B57*1000</f>
        <v>245.21824423737127</v>
      </c>
    </row>
    <row r="58" spans="1:9" ht="21" customHeight="1">
      <c r="A58" s="182" t="s">
        <v>21</v>
      </c>
      <c r="B58" s="52"/>
      <c r="C58" s="53"/>
      <c r="D58" s="69"/>
      <c r="E58" s="178"/>
      <c r="F58" s="178"/>
      <c r="G58" s="5"/>
      <c r="H58" s="65"/>
      <c r="I58" s="5"/>
    </row>
    <row r="59" spans="1:9" ht="21" customHeight="1">
      <c r="A59" s="182" t="s">
        <v>39</v>
      </c>
      <c r="B59" s="52"/>
      <c r="C59" s="53"/>
      <c r="D59" s="65"/>
      <c r="E59" s="178"/>
      <c r="F59" s="178"/>
      <c r="G59" s="7"/>
      <c r="H59" s="65"/>
      <c r="I59" s="5"/>
    </row>
    <row r="60" spans="1:9" ht="21" customHeight="1">
      <c r="A60" s="16" t="s">
        <v>192</v>
      </c>
      <c r="B60" s="50">
        <v>30684</v>
      </c>
      <c r="C60" s="56">
        <v>228.9</v>
      </c>
      <c r="D60" s="72">
        <v>1399</v>
      </c>
      <c r="E60" s="179">
        <v>55745</v>
      </c>
      <c r="F60" s="179">
        <v>9259</v>
      </c>
      <c r="G60" s="18">
        <v>7942</v>
      </c>
      <c r="H60" s="73">
        <f>E60/B60*1000</f>
        <v>1816.7448833268154</v>
      </c>
      <c r="I60" s="18">
        <f>G60/B60*1000</f>
        <v>258.83196454178074</v>
      </c>
    </row>
    <row r="61" spans="1:9" ht="21" customHeight="1">
      <c r="A61" s="182" t="s">
        <v>147</v>
      </c>
      <c r="B61" s="52"/>
      <c r="C61" s="53"/>
      <c r="D61" s="69"/>
      <c r="E61" s="178"/>
      <c r="F61" s="178"/>
      <c r="G61" s="5"/>
      <c r="H61" s="185"/>
      <c r="I61" s="88"/>
    </row>
    <row r="62" spans="1:9" ht="21" customHeight="1">
      <c r="A62" s="182" t="s">
        <v>170</v>
      </c>
      <c r="B62" s="52"/>
      <c r="C62" s="53"/>
      <c r="D62" s="69"/>
      <c r="E62" s="178"/>
      <c r="F62" s="178"/>
      <c r="G62" s="5"/>
      <c r="H62" s="10"/>
      <c r="I62" s="5"/>
    </row>
    <row r="63" spans="1:9" ht="21" customHeight="1">
      <c r="A63" s="182" t="s">
        <v>137</v>
      </c>
      <c r="B63" s="52"/>
      <c r="C63" s="53"/>
      <c r="D63" s="69"/>
      <c r="E63" s="178"/>
      <c r="F63" s="178"/>
      <c r="G63" s="5"/>
      <c r="H63" s="10"/>
      <c r="I63" s="5"/>
    </row>
    <row r="64" spans="1:9" ht="21" customHeight="1">
      <c r="A64" s="182" t="s">
        <v>136</v>
      </c>
      <c r="B64" s="52"/>
      <c r="C64" s="53"/>
      <c r="D64" s="69"/>
      <c r="E64" s="178"/>
      <c r="F64" s="178"/>
      <c r="G64" s="5"/>
      <c r="H64" s="10"/>
      <c r="I64" s="5"/>
    </row>
    <row r="65" spans="1:9" ht="21" customHeight="1">
      <c r="A65" s="182" t="s">
        <v>41</v>
      </c>
      <c r="B65" s="52"/>
      <c r="C65" s="53"/>
      <c r="D65" s="69"/>
      <c r="E65" s="178"/>
      <c r="F65" s="178"/>
      <c r="G65" s="5"/>
      <c r="H65" s="10"/>
      <c r="I65" s="5"/>
    </row>
    <row r="66" spans="1:9" ht="21" customHeight="1">
      <c r="A66" s="16" t="s">
        <v>157</v>
      </c>
      <c r="B66" s="50">
        <v>52048</v>
      </c>
      <c r="C66" s="56">
        <v>77.8</v>
      </c>
      <c r="D66" s="72">
        <v>3478</v>
      </c>
      <c r="E66" s="179">
        <v>82055</v>
      </c>
      <c r="F66" s="179">
        <v>22680</v>
      </c>
      <c r="G66" s="18">
        <v>16200</v>
      </c>
      <c r="H66" s="73">
        <f>E66/B66*1000</f>
        <v>1576.5255149093146</v>
      </c>
      <c r="I66" s="18">
        <f>G66/B66*1000</f>
        <v>311.25115278204737</v>
      </c>
    </row>
    <row r="67" spans="1:9" ht="21" customHeight="1">
      <c r="A67" s="182" t="s">
        <v>146</v>
      </c>
      <c r="B67" s="52"/>
      <c r="C67" s="53"/>
      <c r="D67" s="69"/>
      <c r="E67" s="178"/>
      <c r="F67" s="178"/>
      <c r="G67" s="5"/>
      <c r="H67" s="65"/>
      <c r="I67" s="5"/>
    </row>
    <row r="68" spans="1:9" ht="21" customHeight="1">
      <c r="A68" s="182" t="s">
        <v>132</v>
      </c>
      <c r="B68" s="52"/>
      <c r="C68" s="53"/>
      <c r="D68" s="69"/>
      <c r="E68" s="178"/>
      <c r="F68" s="178"/>
      <c r="G68" s="5"/>
      <c r="H68" s="10"/>
      <c r="I68" s="5"/>
    </row>
    <row r="69" spans="1:9" ht="21" customHeight="1">
      <c r="A69" s="182" t="s">
        <v>133</v>
      </c>
      <c r="B69" s="52"/>
      <c r="C69" s="53"/>
      <c r="D69" s="69"/>
      <c r="E69" s="178"/>
      <c r="F69" s="178"/>
      <c r="G69" s="5"/>
      <c r="H69" s="10"/>
      <c r="I69" s="5"/>
    </row>
    <row r="70" spans="1:9" ht="21" customHeight="1">
      <c r="A70" s="182" t="s">
        <v>134</v>
      </c>
      <c r="B70" s="52"/>
      <c r="C70" s="53"/>
      <c r="D70" s="69"/>
      <c r="E70" s="178"/>
      <c r="F70" s="178"/>
      <c r="G70" s="5"/>
      <c r="H70" s="10"/>
      <c r="I70" s="5"/>
    </row>
    <row r="71" spans="1:9" ht="21" customHeight="1">
      <c r="A71" s="182" t="s">
        <v>138</v>
      </c>
      <c r="B71" s="52"/>
      <c r="C71" s="53"/>
      <c r="D71" s="69"/>
      <c r="E71" s="178"/>
      <c r="F71" s="178"/>
      <c r="G71" s="5"/>
      <c r="H71" s="10"/>
      <c r="I71" s="5"/>
    </row>
    <row r="72" spans="1:9" ht="21" customHeight="1">
      <c r="A72" s="8" t="s">
        <v>156</v>
      </c>
      <c r="B72" s="50">
        <v>92086</v>
      </c>
      <c r="C72" s="56">
        <v>841.5</v>
      </c>
      <c r="D72" s="72">
        <v>4064</v>
      </c>
      <c r="E72" s="179">
        <v>143641</v>
      </c>
      <c r="F72" s="179">
        <v>16000</v>
      </c>
      <c r="G72" s="18">
        <v>13000</v>
      </c>
      <c r="H72" s="65">
        <f aca="true" t="shared" si="0" ref="H72:H82">E72/B72*1000</f>
        <v>1559.8570901114174</v>
      </c>
      <c r="I72" s="5">
        <f aca="true" t="shared" si="1" ref="I72:I82">G72/B72*1000</f>
        <v>141.17238233824904</v>
      </c>
    </row>
    <row r="73" spans="1:9" ht="21" customHeight="1">
      <c r="A73" s="19" t="s">
        <v>4</v>
      </c>
      <c r="B73" s="57">
        <f>B34+B40+B72+B47+B48+B51+B54+B57+B60+B66</f>
        <v>980943</v>
      </c>
      <c r="C73" s="241"/>
      <c r="D73" s="74">
        <f>D34+D40+D72+D47+D48+D51+D54+D57+D60+D66</f>
        <v>41673</v>
      </c>
      <c r="E73" s="186">
        <f>E34+E40+E72+E47+E48+E51+E54+E57+E60+E66</f>
        <v>4740651</v>
      </c>
      <c r="F73" s="186">
        <f>F34+F40+F72+F47+F48+F51+F54+F57+F60+F66</f>
        <v>227194</v>
      </c>
      <c r="G73" s="25">
        <f>G34+G40+G72+G47+G48+G51+G54+G57+G60+G66</f>
        <v>191835</v>
      </c>
      <c r="H73" s="76">
        <f t="shared" si="0"/>
        <v>4832.748691820014</v>
      </c>
      <c r="I73" s="25">
        <f t="shared" si="1"/>
        <v>195.5618216348962</v>
      </c>
    </row>
    <row r="74" spans="1:9" ht="21" customHeight="1">
      <c r="A74" s="22" t="s">
        <v>5</v>
      </c>
      <c r="B74" s="52">
        <v>21156</v>
      </c>
      <c r="C74" s="48">
        <v>89.4</v>
      </c>
      <c r="D74" s="69">
        <v>958</v>
      </c>
      <c r="E74" s="178">
        <v>26166</v>
      </c>
      <c r="F74" s="178">
        <v>5152</v>
      </c>
      <c r="G74" s="5">
        <v>3192</v>
      </c>
      <c r="H74" s="65">
        <f t="shared" si="0"/>
        <v>1236.8122518434486</v>
      </c>
      <c r="I74" s="5">
        <f t="shared" si="1"/>
        <v>150.87918321043676</v>
      </c>
    </row>
    <row r="75" spans="1:9" ht="21" customHeight="1">
      <c r="A75" s="22" t="s">
        <v>6</v>
      </c>
      <c r="B75" s="52">
        <v>26605</v>
      </c>
      <c r="C75" s="48">
        <v>86.6</v>
      </c>
      <c r="D75" s="69">
        <v>1560</v>
      </c>
      <c r="E75" s="178">
        <v>23262</v>
      </c>
      <c r="F75" s="178">
        <v>5917</v>
      </c>
      <c r="G75" s="5">
        <v>4680</v>
      </c>
      <c r="H75" s="65">
        <f t="shared" si="0"/>
        <v>874.3469272693103</v>
      </c>
      <c r="I75" s="5">
        <f t="shared" si="1"/>
        <v>175.9067844390152</v>
      </c>
    </row>
    <row r="76" spans="1:9" ht="21" customHeight="1">
      <c r="A76" s="22" t="s">
        <v>7</v>
      </c>
      <c r="B76" s="52">
        <v>25800</v>
      </c>
      <c r="C76" s="48">
        <v>362.1</v>
      </c>
      <c r="D76" s="69">
        <v>1084</v>
      </c>
      <c r="E76" s="178">
        <v>20242</v>
      </c>
      <c r="F76" s="178">
        <v>5526</v>
      </c>
      <c r="G76" s="5">
        <v>4342</v>
      </c>
      <c r="H76" s="65">
        <f t="shared" si="0"/>
        <v>784.5736434108527</v>
      </c>
      <c r="I76" s="5">
        <f t="shared" si="1"/>
        <v>168.29457364341084</v>
      </c>
    </row>
    <row r="77" spans="1:9" ht="21" customHeight="1">
      <c r="A77" s="22" t="s">
        <v>8</v>
      </c>
      <c r="B77" s="52">
        <v>12580</v>
      </c>
      <c r="C77" s="48">
        <v>55.6</v>
      </c>
      <c r="D77" s="69">
        <v>759</v>
      </c>
      <c r="E77" s="178">
        <v>51344</v>
      </c>
      <c r="F77" s="178">
        <v>12609</v>
      </c>
      <c r="G77" s="5">
        <v>6610</v>
      </c>
      <c r="H77" s="65">
        <f t="shared" si="0"/>
        <v>4081.399046104928</v>
      </c>
      <c r="I77" s="5">
        <f t="shared" si="1"/>
        <v>525.4372019077902</v>
      </c>
    </row>
    <row r="78" spans="1:9" ht="21" customHeight="1">
      <c r="A78" s="19" t="s">
        <v>9</v>
      </c>
      <c r="B78" s="57">
        <f>SUM(B74:B77)</f>
        <v>86141</v>
      </c>
      <c r="C78" s="58"/>
      <c r="D78" s="74">
        <f>SUM(D74:D77)</f>
        <v>4361</v>
      </c>
      <c r="E78" s="186">
        <f>SUM(E74:E77)</f>
        <v>121014</v>
      </c>
      <c r="F78" s="186">
        <f>SUM(F74:F77)</f>
        <v>29204</v>
      </c>
      <c r="G78" s="24">
        <f>SUM(G74:G77)</f>
        <v>18824</v>
      </c>
      <c r="H78" s="76">
        <f t="shared" si="0"/>
        <v>1404.8362568347245</v>
      </c>
      <c r="I78" s="25">
        <f t="shared" si="1"/>
        <v>218.52544084698343</v>
      </c>
    </row>
    <row r="79" spans="1:9" ht="21" customHeight="1">
      <c r="A79" s="19" t="s">
        <v>10</v>
      </c>
      <c r="B79" s="57">
        <f>B73+B78</f>
        <v>1067084</v>
      </c>
      <c r="C79" s="58"/>
      <c r="D79" s="74">
        <f>D73+D78</f>
        <v>46034</v>
      </c>
      <c r="E79" s="186">
        <f>E73+E78</f>
        <v>4861665</v>
      </c>
      <c r="F79" s="186">
        <f>F73+F78</f>
        <v>256398</v>
      </c>
      <c r="G79" s="24">
        <f>G73+G78</f>
        <v>210659</v>
      </c>
      <c r="H79" s="76">
        <f t="shared" si="0"/>
        <v>4556.028391391867</v>
      </c>
      <c r="I79" s="25">
        <f t="shared" si="1"/>
        <v>197.4155736568068</v>
      </c>
    </row>
    <row r="80" spans="1:9" ht="21" customHeight="1">
      <c r="A80" s="21" t="s">
        <v>11</v>
      </c>
      <c r="B80" s="59">
        <v>2986</v>
      </c>
      <c r="C80" s="60">
        <v>860.5</v>
      </c>
      <c r="D80" s="69">
        <v>168</v>
      </c>
      <c r="E80" s="178">
        <v>39771</v>
      </c>
      <c r="F80" s="178">
        <v>5592</v>
      </c>
      <c r="G80" s="5">
        <v>4000</v>
      </c>
      <c r="H80" s="76">
        <f t="shared" si="0"/>
        <v>13319.156061620899</v>
      </c>
      <c r="I80" s="25">
        <f t="shared" si="1"/>
        <v>1339.5847287340926</v>
      </c>
    </row>
    <row r="81" spans="1:9" ht="21" customHeight="1">
      <c r="A81" s="19" t="s">
        <v>12</v>
      </c>
      <c r="B81" s="57">
        <f>B79+B80</f>
        <v>1070070</v>
      </c>
      <c r="C81" s="58">
        <f>C7</f>
        <v>251.9</v>
      </c>
      <c r="D81" s="76">
        <f>D79+D80</f>
        <v>46202</v>
      </c>
      <c r="E81" s="186">
        <f>E79+E80</f>
        <v>4901436</v>
      </c>
      <c r="F81" s="186">
        <f>F79+F80</f>
        <v>261990</v>
      </c>
      <c r="G81" s="24">
        <f>G79+G80</f>
        <v>214659</v>
      </c>
      <c r="H81" s="76">
        <f t="shared" si="0"/>
        <v>4580.48165073313</v>
      </c>
      <c r="I81" s="25">
        <f t="shared" si="1"/>
        <v>200.6027643051389</v>
      </c>
    </row>
    <row r="82" spans="1:9" ht="21" customHeight="1">
      <c r="A82" s="19" t="s">
        <v>13</v>
      </c>
      <c r="B82" s="57">
        <f>B81</f>
        <v>1070070</v>
      </c>
      <c r="C82" s="58">
        <f>C7</f>
        <v>251.9</v>
      </c>
      <c r="D82" s="74">
        <f>D81+D7</f>
        <v>102264</v>
      </c>
      <c r="E82" s="186">
        <f>E81+E7</f>
        <v>5010394</v>
      </c>
      <c r="F82" s="186">
        <f>F81+F7</f>
        <v>303552</v>
      </c>
      <c r="G82" s="24">
        <f>G81+G7</f>
        <v>249859</v>
      </c>
      <c r="H82" s="76">
        <f t="shared" si="0"/>
        <v>4682.304895941387</v>
      </c>
      <c r="I82" s="25">
        <f t="shared" si="1"/>
        <v>233.49780855458056</v>
      </c>
    </row>
  </sheetData>
  <sheetProtection/>
  <mergeCells count="14">
    <mergeCell ref="F4:F5"/>
    <mergeCell ref="G4:G5"/>
    <mergeCell ref="H4:H5"/>
    <mergeCell ref="I4:I5"/>
    <mergeCell ref="H44:H45"/>
    <mergeCell ref="I44:I45"/>
    <mergeCell ref="F44:F45"/>
    <mergeCell ref="G44:G45"/>
    <mergeCell ref="A1:I1"/>
    <mergeCell ref="D3:G3"/>
    <mergeCell ref="H3:I3"/>
    <mergeCell ref="D43:G43"/>
    <mergeCell ref="H43:I43"/>
    <mergeCell ref="A41:I41"/>
  </mergeCells>
  <printOptions/>
  <pageMargins left="0.7874015748031497" right="0.787401574803149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35">
      <selection activeCell="H35" sqref="H35"/>
    </sheetView>
  </sheetViews>
  <sheetFormatPr defaultColWidth="9.00390625" defaultRowHeight="13.5"/>
  <cols>
    <col min="1" max="1" width="10.875" style="31" customWidth="1"/>
    <col min="2" max="2" width="10.00390625" style="31" customWidth="1"/>
    <col min="3" max="3" width="9.625" style="31" customWidth="1"/>
    <col min="4" max="4" width="9.50390625" style="31" customWidth="1"/>
    <col min="5" max="5" width="7.625" style="81" customWidth="1"/>
    <col min="6" max="8" width="7.625" style="31" customWidth="1"/>
    <col min="9" max="10" width="9.625" style="31" customWidth="1"/>
    <col min="11" max="16384" width="9.00390625" style="31" customWidth="1"/>
  </cols>
  <sheetData>
    <row r="1" spans="1:10" ht="24" customHeight="1">
      <c r="A1" s="344" t="s">
        <v>178</v>
      </c>
      <c r="B1" s="344"/>
      <c r="C1" s="344"/>
      <c r="D1" s="344"/>
      <c r="E1" s="344"/>
      <c r="F1" s="344"/>
      <c r="G1" s="344"/>
      <c r="H1" s="344"/>
      <c r="I1" s="344"/>
      <c r="J1" s="344"/>
    </row>
    <row r="2" spans="1:9" ht="13.5" customHeight="1">
      <c r="A2" s="37"/>
      <c r="B2" s="37"/>
      <c r="C2" s="38"/>
      <c r="D2" s="37"/>
      <c r="E2" s="37"/>
      <c r="F2" s="37"/>
      <c r="G2" s="37"/>
      <c r="H2" s="37"/>
      <c r="I2" s="37"/>
    </row>
    <row r="3" spans="1:10" ht="13.5">
      <c r="A3" s="39"/>
      <c r="B3" s="39" t="s">
        <v>51</v>
      </c>
      <c r="C3" s="349" t="s">
        <v>52</v>
      </c>
      <c r="D3" s="350"/>
      <c r="E3" s="345" t="s">
        <v>44</v>
      </c>
      <c r="F3" s="347"/>
      <c r="G3" s="345" t="s">
        <v>53</v>
      </c>
      <c r="H3" s="347"/>
      <c r="I3" s="345" t="s">
        <v>54</v>
      </c>
      <c r="J3" s="347"/>
    </row>
    <row r="4" spans="1:10" ht="13.5">
      <c r="A4" s="181" t="s">
        <v>55</v>
      </c>
      <c r="B4" s="41" t="s">
        <v>56</v>
      </c>
      <c r="C4" s="351" t="s">
        <v>45</v>
      </c>
      <c r="D4" s="340" t="s">
        <v>57</v>
      </c>
      <c r="E4" s="338" t="s">
        <v>42</v>
      </c>
      <c r="F4" s="77" t="s">
        <v>46</v>
      </c>
      <c r="G4" s="338" t="s">
        <v>42</v>
      </c>
      <c r="H4" s="340" t="s">
        <v>47</v>
      </c>
      <c r="I4" s="338" t="s">
        <v>48</v>
      </c>
      <c r="J4" s="340" t="s">
        <v>49</v>
      </c>
    </row>
    <row r="5" spans="1:10" ht="13.5">
      <c r="A5" s="22"/>
      <c r="B5" s="63"/>
      <c r="C5" s="352"/>
      <c r="D5" s="341"/>
      <c r="E5" s="339"/>
      <c r="F5" s="78" t="s">
        <v>171</v>
      </c>
      <c r="G5" s="339"/>
      <c r="H5" s="341"/>
      <c r="I5" s="339"/>
      <c r="J5" s="341"/>
    </row>
    <row r="6" spans="1:10" ht="13.5">
      <c r="A6" s="23"/>
      <c r="B6" s="268" t="s">
        <v>194</v>
      </c>
      <c r="C6" s="66" t="s">
        <v>50</v>
      </c>
      <c r="D6" s="268" t="s">
        <v>194</v>
      </c>
      <c r="E6" s="79" t="s">
        <v>193</v>
      </c>
      <c r="F6" s="80" t="s">
        <v>193</v>
      </c>
      <c r="G6" s="79" t="s">
        <v>88</v>
      </c>
      <c r="H6" s="80" t="s">
        <v>88</v>
      </c>
      <c r="I6" s="79" t="s">
        <v>50</v>
      </c>
      <c r="J6" s="80" t="s">
        <v>50</v>
      </c>
    </row>
    <row r="7" spans="1:10" ht="21" customHeight="1">
      <c r="A7" s="269" t="s">
        <v>58</v>
      </c>
      <c r="B7" s="46">
        <v>902943</v>
      </c>
      <c r="C7" s="67">
        <v>886886</v>
      </c>
      <c r="D7" s="33">
        <v>32768</v>
      </c>
      <c r="E7" s="67">
        <v>22542</v>
      </c>
      <c r="F7" s="36">
        <v>10742</v>
      </c>
      <c r="G7" s="67">
        <v>74650</v>
      </c>
      <c r="H7" s="36">
        <v>3860</v>
      </c>
      <c r="I7" s="67">
        <v>169888</v>
      </c>
      <c r="J7" s="36">
        <v>20903</v>
      </c>
    </row>
    <row r="8" spans="1:10" ht="21" customHeight="1">
      <c r="A8" s="6" t="s">
        <v>16</v>
      </c>
      <c r="B8" s="270">
        <v>395134</v>
      </c>
      <c r="C8" s="68">
        <v>383470</v>
      </c>
      <c r="D8" s="34">
        <v>82386</v>
      </c>
      <c r="E8" s="68">
        <v>18499</v>
      </c>
      <c r="F8" s="34">
        <v>14935</v>
      </c>
      <c r="G8" s="68"/>
      <c r="H8" s="34"/>
      <c r="I8" s="271">
        <v>573197</v>
      </c>
      <c r="J8" s="272">
        <v>300284</v>
      </c>
    </row>
    <row r="9" spans="1:10" ht="21" customHeight="1">
      <c r="A9" s="6" t="s">
        <v>59</v>
      </c>
      <c r="B9" s="7">
        <v>15785</v>
      </c>
      <c r="C9" s="69">
        <v>15785</v>
      </c>
      <c r="D9" s="7">
        <v>6410</v>
      </c>
      <c r="E9" s="69">
        <v>708</v>
      </c>
      <c r="F9" s="5">
        <v>624</v>
      </c>
      <c r="G9" s="69"/>
      <c r="H9" s="5"/>
      <c r="I9" s="69">
        <v>58517</v>
      </c>
      <c r="J9" s="5">
        <v>17382</v>
      </c>
    </row>
    <row r="10" spans="1:10" ht="21" customHeight="1">
      <c r="A10" s="6" t="s">
        <v>60</v>
      </c>
      <c r="B10" s="7">
        <v>22675</v>
      </c>
      <c r="C10" s="69">
        <v>22675</v>
      </c>
      <c r="D10" s="7">
        <v>11691</v>
      </c>
      <c r="E10" s="69">
        <v>1083</v>
      </c>
      <c r="F10" s="5">
        <v>860</v>
      </c>
      <c r="G10" s="69"/>
      <c r="H10" s="5"/>
      <c r="I10" s="69">
        <v>39860</v>
      </c>
      <c r="J10" s="5">
        <v>15335</v>
      </c>
    </row>
    <row r="11" spans="1:10" ht="21" customHeight="1">
      <c r="A11" s="6" t="s">
        <v>61</v>
      </c>
      <c r="B11" s="7">
        <v>15629</v>
      </c>
      <c r="C11" s="69">
        <v>15629</v>
      </c>
      <c r="D11" s="7">
        <v>6281</v>
      </c>
      <c r="E11" s="69">
        <v>567</v>
      </c>
      <c r="F11" s="5">
        <v>510</v>
      </c>
      <c r="G11" s="69"/>
      <c r="H11" s="5"/>
      <c r="I11" s="69">
        <v>73041</v>
      </c>
      <c r="J11" s="5">
        <v>31223</v>
      </c>
    </row>
    <row r="12" spans="1:10" ht="21" customHeight="1">
      <c r="A12" s="6" t="s">
        <v>62</v>
      </c>
      <c r="B12" s="7">
        <v>14132</v>
      </c>
      <c r="C12" s="69">
        <v>14132</v>
      </c>
      <c r="D12" s="7">
        <v>6549</v>
      </c>
      <c r="E12" s="69">
        <v>544</v>
      </c>
      <c r="F12" s="5">
        <v>509</v>
      </c>
      <c r="G12" s="69"/>
      <c r="H12" s="5"/>
      <c r="I12" s="69">
        <v>51707</v>
      </c>
      <c r="J12" s="5">
        <v>19157</v>
      </c>
    </row>
    <row r="13" spans="1:10" ht="21" customHeight="1">
      <c r="A13" s="6" t="s">
        <v>17</v>
      </c>
      <c r="B13" s="7">
        <v>14123</v>
      </c>
      <c r="C13" s="69">
        <v>14123</v>
      </c>
      <c r="D13" s="7">
        <v>6402</v>
      </c>
      <c r="E13" s="69">
        <v>770</v>
      </c>
      <c r="F13" s="5">
        <v>733</v>
      </c>
      <c r="G13" s="69"/>
      <c r="H13" s="5"/>
      <c r="I13" s="69">
        <v>52492</v>
      </c>
      <c r="J13" s="5">
        <v>21738</v>
      </c>
    </row>
    <row r="14" spans="1:10" ht="21" customHeight="1">
      <c r="A14" s="6" t="s">
        <v>63</v>
      </c>
      <c r="B14" s="7">
        <v>14641</v>
      </c>
      <c r="C14" s="69">
        <v>14641</v>
      </c>
      <c r="D14" s="7">
        <v>6790</v>
      </c>
      <c r="E14" s="69">
        <v>698</v>
      </c>
      <c r="F14" s="5">
        <v>656</v>
      </c>
      <c r="G14" s="69"/>
      <c r="H14" s="5"/>
      <c r="I14" s="69">
        <v>66902</v>
      </c>
      <c r="J14" s="5">
        <v>30095</v>
      </c>
    </row>
    <row r="15" spans="1:10" ht="21" customHeight="1">
      <c r="A15" s="6" t="s">
        <v>64</v>
      </c>
      <c r="B15" s="7">
        <v>14269</v>
      </c>
      <c r="C15" s="69">
        <v>14269</v>
      </c>
      <c r="D15" s="7">
        <v>6375</v>
      </c>
      <c r="E15" s="69">
        <v>666</v>
      </c>
      <c r="F15" s="5">
        <v>628</v>
      </c>
      <c r="G15" s="69"/>
      <c r="H15" s="5"/>
      <c r="I15" s="69">
        <v>33153</v>
      </c>
      <c r="J15" s="5">
        <v>13950</v>
      </c>
    </row>
    <row r="16" spans="1:10" ht="21" customHeight="1">
      <c r="A16" s="6" t="s">
        <v>18</v>
      </c>
      <c r="B16" s="7">
        <v>13528</v>
      </c>
      <c r="C16" s="69">
        <v>13528</v>
      </c>
      <c r="D16" s="7">
        <v>5784</v>
      </c>
      <c r="E16" s="69">
        <v>697</v>
      </c>
      <c r="F16" s="5">
        <v>660</v>
      </c>
      <c r="G16" s="69"/>
      <c r="H16" s="5"/>
      <c r="I16" s="69">
        <v>42758</v>
      </c>
      <c r="J16" s="5">
        <v>16436</v>
      </c>
    </row>
    <row r="17" spans="1:10" ht="21" customHeight="1">
      <c r="A17" s="6" t="s">
        <v>65</v>
      </c>
      <c r="B17" s="7">
        <v>13917</v>
      </c>
      <c r="C17" s="69">
        <v>13917</v>
      </c>
      <c r="D17" s="7">
        <v>5356</v>
      </c>
      <c r="E17" s="69">
        <v>688</v>
      </c>
      <c r="F17" s="5">
        <v>644</v>
      </c>
      <c r="G17" s="69"/>
      <c r="H17" s="5"/>
      <c r="I17" s="69">
        <v>53812</v>
      </c>
      <c r="J17" s="5">
        <v>22752</v>
      </c>
    </row>
    <row r="18" spans="1:10" ht="21" customHeight="1">
      <c r="A18" s="6" t="s">
        <v>66</v>
      </c>
      <c r="B18" s="7">
        <v>14368</v>
      </c>
      <c r="C18" s="69">
        <v>14368</v>
      </c>
      <c r="D18" s="7">
        <v>6148</v>
      </c>
      <c r="E18" s="69">
        <v>582</v>
      </c>
      <c r="F18" s="5">
        <v>544</v>
      </c>
      <c r="G18" s="69"/>
      <c r="H18" s="5"/>
      <c r="I18" s="69">
        <v>45753</v>
      </c>
      <c r="J18" s="5">
        <v>19562</v>
      </c>
    </row>
    <row r="19" spans="1:10" ht="21" customHeight="1">
      <c r="A19" s="6" t="s">
        <v>67</v>
      </c>
      <c r="B19" s="7">
        <v>14794</v>
      </c>
      <c r="C19" s="69">
        <v>14794</v>
      </c>
      <c r="D19" s="7">
        <v>6220</v>
      </c>
      <c r="E19" s="69">
        <v>796</v>
      </c>
      <c r="F19" s="5">
        <v>749</v>
      </c>
      <c r="G19" s="69"/>
      <c r="H19" s="5"/>
      <c r="I19" s="69">
        <v>30794</v>
      </c>
      <c r="J19" s="5">
        <v>10916</v>
      </c>
    </row>
    <row r="20" spans="1:10" ht="21" customHeight="1">
      <c r="A20" s="6" t="s">
        <v>68</v>
      </c>
      <c r="B20" s="7">
        <v>14608</v>
      </c>
      <c r="C20" s="69">
        <v>14608</v>
      </c>
      <c r="D20" s="7">
        <v>5141</v>
      </c>
      <c r="E20" s="69">
        <v>548</v>
      </c>
      <c r="F20" s="5">
        <v>503</v>
      </c>
      <c r="G20" s="69"/>
      <c r="H20" s="5"/>
      <c r="I20" s="69">
        <v>72979</v>
      </c>
      <c r="J20" s="5">
        <v>29076</v>
      </c>
    </row>
    <row r="21" spans="1:10" ht="21" customHeight="1">
      <c r="A21" s="6" t="s">
        <v>69</v>
      </c>
      <c r="B21" s="7">
        <v>14209</v>
      </c>
      <c r="C21" s="69">
        <v>14209</v>
      </c>
      <c r="D21" s="7">
        <v>6539</v>
      </c>
      <c r="E21" s="69">
        <v>766</v>
      </c>
      <c r="F21" s="5">
        <v>731</v>
      </c>
      <c r="G21" s="69"/>
      <c r="H21" s="5"/>
      <c r="I21" s="69">
        <v>49596</v>
      </c>
      <c r="J21" s="5">
        <v>23481</v>
      </c>
    </row>
    <row r="22" spans="1:10" ht="21" customHeight="1">
      <c r="A22" s="6" t="s">
        <v>70</v>
      </c>
      <c r="B22" s="7">
        <v>15519</v>
      </c>
      <c r="C22" s="69">
        <v>15519</v>
      </c>
      <c r="D22" s="7">
        <v>6536</v>
      </c>
      <c r="E22" s="69">
        <v>730</v>
      </c>
      <c r="F22" s="5">
        <v>690</v>
      </c>
      <c r="G22" s="69"/>
      <c r="H22" s="5"/>
      <c r="I22" s="69">
        <v>78072</v>
      </c>
      <c r="J22" s="5">
        <v>26963</v>
      </c>
    </row>
    <row r="23" spans="1:10" ht="21" customHeight="1">
      <c r="A23" s="6" t="s">
        <v>71</v>
      </c>
      <c r="B23" s="7">
        <v>14724</v>
      </c>
      <c r="C23" s="69">
        <v>14724</v>
      </c>
      <c r="D23" s="7">
        <v>5577</v>
      </c>
      <c r="E23" s="69">
        <v>642</v>
      </c>
      <c r="F23" s="5">
        <v>599</v>
      </c>
      <c r="G23" s="69"/>
      <c r="H23" s="5"/>
      <c r="I23" s="69">
        <v>50536</v>
      </c>
      <c r="J23" s="5">
        <v>20395</v>
      </c>
    </row>
    <row r="24" spans="1:10" ht="21" customHeight="1">
      <c r="A24" s="6" t="s">
        <v>208</v>
      </c>
      <c r="B24" s="7">
        <v>13838</v>
      </c>
      <c r="C24" s="69">
        <v>13796</v>
      </c>
      <c r="D24" s="7">
        <v>674</v>
      </c>
      <c r="E24" s="69">
        <v>2720</v>
      </c>
      <c r="F24" s="5">
        <v>2578</v>
      </c>
      <c r="G24" s="69"/>
      <c r="H24" s="5"/>
      <c r="I24" s="69">
        <v>49375</v>
      </c>
      <c r="J24" s="5">
        <v>4946</v>
      </c>
    </row>
    <row r="25" spans="1:10" ht="21" customHeight="1">
      <c r="A25" s="6" t="s">
        <v>209</v>
      </c>
      <c r="B25" s="7">
        <v>16146</v>
      </c>
      <c r="C25" s="69">
        <v>16136</v>
      </c>
      <c r="D25" s="7">
        <v>16136</v>
      </c>
      <c r="E25" s="69"/>
      <c r="F25" s="5"/>
      <c r="G25" s="69"/>
      <c r="H25" s="5"/>
      <c r="I25" s="69">
        <v>41023</v>
      </c>
      <c r="J25" s="5">
        <v>36533</v>
      </c>
    </row>
    <row r="26" spans="1:10" ht="21" customHeight="1">
      <c r="A26" s="6" t="s">
        <v>140</v>
      </c>
      <c r="B26" s="7">
        <v>83350</v>
      </c>
      <c r="C26" s="69">
        <v>80851</v>
      </c>
      <c r="D26" s="7">
        <v>21381</v>
      </c>
      <c r="E26" s="69">
        <v>2137</v>
      </c>
      <c r="F26" s="5">
        <v>1624</v>
      </c>
      <c r="G26" s="69"/>
      <c r="H26" s="5"/>
      <c r="I26" s="69">
        <v>86560</v>
      </c>
      <c r="J26" s="5">
        <v>33657</v>
      </c>
    </row>
    <row r="27" spans="1:10" ht="21" customHeight="1">
      <c r="A27" s="6" t="s">
        <v>141</v>
      </c>
      <c r="B27" s="7">
        <v>64374</v>
      </c>
      <c r="C27" s="69">
        <v>61133</v>
      </c>
      <c r="D27" s="7">
        <v>15820</v>
      </c>
      <c r="E27" s="69">
        <v>2310</v>
      </c>
      <c r="F27" s="5">
        <v>2010</v>
      </c>
      <c r="G27" s="69"/>
      <c r="H27" s="334"/>
      <c r="I27" s="69">
        <v>54591</v>
      </c>
      <c r="J27" s="5">
        <v>19405</v>
      </c>
    </row>
    <row r="28" spans="1:10" ht="21" customHeight="1">
      <c r="A28" s="6" t="s">
        <v>142</v>
      </c>
      <c r="B28" s="7">
        <v>60583</v>
      </c>
      <c r="C28" s="69">
        <v>56374</v>
      </c>
      <c r="D28" s="7">
        <v>23278</v>
      </c>
      <c r="E28" s="69">
        <v>2058</v>
      </c>
      <c r="F28" s="5">
        <v>1800</v>
      </c>
      <c r="G28" s="69"/>
      <c r="H28" s="5"/>
      <c r="I28" s="69">
        <v>81590</v>
      </c>
      <c r="J28" s="5">
        <v>36773</v>
      </c>
    </row>
    <row r="29" spans="1:10" ht="21" customHeight="1">
      <c r="A29" s="6" t="s">
        <v>150</v>
      </c>
      <c r="B29" s="7">
        <v>20765</v>
      </c>
      <c r="C29" s="69">
        <v>19744</v>
      </c>
      <c r="D29" s="7">
        <v>3384</v>
      </c>
      <c r="E29" s="69">
        <v>755</v>
      </c>
      <c r="F29" s="5">
        <v>502</v>
      </c>
      <c r="G29" s="69"/>
      <c r="H29" s="5"/>
      <c r="I29" s="69">
        <v>10856</v>
      </c>
      <c r="J29" s="5">
        <v>3165</v>
      </c>
    </row>
    <row r="30" spans="1:10" ht="21" customHeight="1">
      <c r="A30" s="6" t="s">
        <v>151</v>
      </c>
      <c r="B30" s="7">
        <v>16060</v>
      </c>
      <c r="C30" s="69">
        <v>15391</v>
      </c>
      <c r="D30" s="7">
        <v>4100</v>
      </c>
      <c r="E30" s="69">
        <v>361</v>
      </c>
      <c r="F30" s="5">
        <v>340</v>
      </c>
      <c r="G30" s="69"/>
      <c r="H30" s="5"/>
      <c r="I30" s="69">
        <v>7999</v>
      </c>
      <c r="J30" s="5">
        <v>1484</v>
      </c>
    </row>
    <row r="31" spans="1:10" ht="21" customHeight="1">
      <c r="A31" s="6" t="s">
        <v>143</v>
      </c>
      <c r="B31" s="7">
        <v>78730</v>
      </c>
      <c r="C31" s="69">
        <v>77125</v>
      </c>
      <c r="D31" s="7">
        <v>20415</v>
      </c>
      <c r="E31" s="69">
        <v>2223</v>
      </c>
      <c r="F31" s="5">
        <v>1960</v>
      </c>
      <c r="G31" s="335"/>
      <c r="H31" s="336"/>
      <c r="I31" s="69">
        <v>153868</v>
      </c>
      <c r="J31" s="5">
        <v>70045</v>
      </c>
    </row>
    <row r="32" spans="1:10" ht="21" customHeight="1">
      <c r="A32" s="6" t="s">
        <v>144</v>
      </c>
      <c r="B32" s="7">
        <v>13324</v>
      </c>
      <c r="C32" s="69">
        <v>13322</v>
      </c>
      <c r="D32" s="7">
        <v>8236</v>
      </c>
      <c r="E32" s="69">
        <v>653</v>
      </c>
      <c r="F32" s="5">
        <v>214</v>
      </c>
      <c r="G32" s="335"/>
      <c r="H32" s="336"/>
      <c r="I32" s="69">
        <v>7480</v>
      </c>
      <c r="J32" s="5">
        <v>5685</v>
      </c>
    </row>
    <row r="33" spans="1:10" ht="21" customHeight="1">
      <c r="A33" s="6" t="s">
        <v>145</v>
      </c>
      <c r="B33" s="7">
        <v>21334</v>
      </c>
      <c r="C33" s="69">
        <v>21330</v>
      </c>
      <c r="D33" s="7">
        <v>10129</v>
      </c>
      <c r="E33" s="69">
        <v>759</v>
      </c>
      <c r="F33" s="5">
        <v>273</v>
      </c>
      <c r="G33" s="335"/>
      <c r="H33" s="336"/>
      <c r="I33" s="69">
        <v>6427</v>
      </c>
      <c r="J33" s="5">
        <v>4309</v>
      </c>
    </row>
    <row r="34" spans="1:10" ht="21" customHeight="1">
      <c r="A34" s="8" t="s">
        <v>154</v>
      </c>
      <c r="B34" s="62">
        <f>SUM(B8:B33)</f>
        <v>1010559</v>
      </c>
      <c r="C34" s="70">
        <f>SUM(C8:C33)</f>
        <v>985593</v>
      </c>
      <c r="D34" s="12">
        <f>SUM(D8:D33)</f>
        <v>303738</v>
      </c>
      <c r="E34" s="273">
        <f>SUM(E8:E33)</f>
        <v>42960</v>
      </c>
      <c r="F34" s="274">
        <f>SUM(F8:F33)</f>
        <v>35876</v>
      </c>
      <c r="G34" s="324">
        <v>105466</v>
      </c>
      <c r="H34" s="274">
        <v>29936</v>
      </c>
      <c r="I34" s="82">
        <f>SUM(I8:I33)</f>
        <v>1872938</v>
      </c>
      <c r="J34" s="35">
        <f>SUM(J8:J33)</f>
        <v>834747</v>
      </c>
    </row>
    <row r="35" spans="1:10" ht="21" customHeight="1">
      <c r="A35" s="6" t="s">
        <v>19</v>
      </c>
      <c r="B35" s="275">
        <v>356128</v>
      </c>
      <c r="C35" s="276">
        <v>347842</v>
      </c>
      <c r="D35" s="272">
        <v>62394</v>
      </c>
      <c r="E35" s="276">
        <v>16439</v>
      </c>
      <c r="F35" s="272">
        <v>9059</v>
      </c>
      <c r="G35" s="276"/>
      <c r="H35" s="272"/>
      <c r="I35" s="276">
        <v>580377</v>
      </c>
      <c r="J35" s="272">
        <v>152596</v>
      </c>
    </row>
    <row r="36" spans="1:10" ht="21" customHeight="1">
      <c r="A36" s="6" t="s">
        <v>35</v>
      </c>
      <c r="B36" s="7">
        <v>57812</v>
      </c>
      <c r="C36" s="65">
        <v>57520</v>
      </c>
      <c r="D36" s="5">
        <v>11772</v>
      </c>
      <c r="E36" s="65">
        <v>2048</v>
      </c>
      <c r="F36" s="5">
        <v>1101</v>
      </c>
      <c r="G36" s="65"/>
      <c r="H36" s="5"/>
      <c r="I36" s="65">
        <v>39489</v>
      </c>
      <c r="J36" s="5">
        <v>5708</v>
      </c>
    </row>
    <row r="37" spans="1:10" ht="21" customHeight="1">
      <c r="A37" s="6" t="s">
        <v>129</v>
      </c>
      <c r="B37" s="10">
        <v>59746</v>
      </c>
      <c r="C37" s="65">
        <v>59744</v>
      </c>
      <c r="D37" s="5">
        <v>13168</v>
      </c>
      <c r="E37" s="10">
        <v>1320</v>
      </c>
      <c r="F37" s="5">
        <v>1155</v>
      </c>
      <c r="G37" s="10"/>
      <c r="H37" s="5"/>
      <c r="I37" s="65">
        <v>49781</v>
      </c>
      <c r="J37" s="5">
        <v>16736</v>
      </c>
    </row>
    <row r="38" spans="1:10" ht="21" customHeight="1">
      <c r="A38" s="6" t="s">
        <v>130</v>
      </c>
      <c r="B38" s="7">
        <v>36790</v>
      </c>
      <c r="C38" s="65">
        <v>36396</v>
      </c>
      <c r="D38" s="5">
        <v>8414</v>
      </c>
      <c r="E38" s="65">
        <v>1037</v>
      </c>
      <c r="F38" s="5">
        <v>805</v>
      </c>
      <c r="G38" s="65"/>
      <c r="H38" s="5"/>
      <c r="I38" s="65">
        <v>32911</v>
      </c>
      <c r="J38" s="5">
        <v>11859</v>
      </c>
    </row>
    <row r="39" spans="1:10" ht="21" customHeight="1">
      <c r="A39" s="6" t="s">
        <v>131</v>
      </c>
      <c r="B39" s="7">
        <v>81172</v>
      </c>
      <c r="C39" s="65">
        <v>79110</v>
      </c>
      <c r="D39" s="5">
        <v>19665</v>
      </c>
      <c r="E39" s="65">
        <v>2239</v>
      </c>
      <c r="F39" s="5">
        <v>1900</v>
      </c>
      <c r="G39" s="65"/>
      <c r="H39" s="5"/>
      <c r="I39" s="65">
        <v>78367</v>
      </c>
      <c r="J39" s="5">
        <v>27946</v>
      </c>
    </row>
    <row r="40" spans="1:10" ht="21" customHeight="1">
      <c r="A40" s="3" t="s">
        <v>158</v>
      </c>
      <c r="B40" s="11">
        <f>SUM(B35:B39)</f>
        <v>591648</v>
      </c>
      <c r="C40" s="71">
        <f>SUM(C35:C39)</f>
        <v>580612</v>
      </c>
      <c r="D40" s="9">
        <f>SUM(D35:D39)</f>
        <v>115413</v>
      </c>
      <c r="E40" s="71">
        <f>SUM(E35:E39)</f>
        <v>23083</v>
      </c>
      <c r="F40" s="9">
        <f>SUM(F35:F39)</f>
        <v>14020</v>
      </c>
      <c r="G40" s="84">
        <v>86647</v>
      </c>
      <c r="H40" s="9">
        <v>6165</v>
      </c>
      <c r="I40" s="71">
        <f>SUM(I35:I39)</f>
        <v>780925</v>
      </c>
      <c r="J40" s="9">
        <f>SUM(J35:J39)</f>
        <v>214845</v>
      </c>
    </row>
    <row r="41" spans="1:9" ht="46.5" customHeight="1">
      <c r="A41" s="30"/>
      <c r="B41" s="30"/>
      <c r="C41" s="30"/>
      <c r="D41" s="30"/>
      <c r="E41" s="30"/>
      <c r="F41" s="30"/>
      <c r="G41" s="30"/>
      <c r="H41" s="30"/>
      <c r="I41" s="30"/>
    </row>
    <row r="42" spans="1:9" ht="18" customHeight="1">
      <c r="A42" s="2"/>
      <c r="B42" s="2"/>
      <c r="C42" s="2"/>
      <c r="D42" s="1"/>
      <c r="E42" s="1"/>
      <c r="F42" s="2"/>
      <c r="G42" s="32"/>
      <c r="H42" s="32"/>
      <c r="I42" s="32"/>
    </row>
    <row r="43" spans="1:9" ht="18" customHeight="1">
      <c r="A43" s="2"/>
      <c r="B43" s="2"/>
      <c r="C43" s="2"/>
      <c r="D43" s="2"/>
      <c r="E43" s="2"/>
      <c r="F43" s="2"/>
      <c r="G43" s="32"/>
      <c r="H43" s="32"/>
      <c r="I43" s="32"/>
    </row>
    <row r="44" spans="1:10" ht="13.5">
      <c r="A44" s="39"/>
      <c r="B44" s="39" t="s">
        <v>51</v>
      </c>
      <c r="C44" s="349" t="s">
        <v>52</v>
      </c>
      <c r="D44" s="350"/>
      <c r="E44" s="345" t="s">
        <v>44</v>
      </c>
      <c r="F44" s="347"/>
      <c r="G44" s="345" t="s">
        <v>53</v>
      </c>
      <c r="H44" s="347"/>
      <c r="I44" s="345" t="s">
        <v>54</v>
      </c>
      <c r="J44" s="347"/>
    </row>
    <row r="45" spans="1:10" ht="13.5">
      <c r="A45" s="181" t="s">
        <v>15</v>
      </c>
      <c r="B45" s="41" t="s">
        <v>56</v>
      </c>
      <c r="C45" s="351" t="s">
        <v>45</v>
      </c>
      <c r="D45" s="340" t="s">
        <v>57</v>
      </c>
      <c r="E45" s="338" t="s">
        <v>42</v>
      </c>
      <c r="F45" s="77" t="s">
        <v>46</v>
      </c>
      <c r="G45" s="338" t="s">
        <v>42</v>
      </c>
      <c r="H45" s="340" t="s">
        <v>47</v>
      </c>
      <c r="I45" s="338" t="s">
        <v>48</v>
      </c>
      <c r="J45" s="340" t="s">
        <v>49</v>
      </c>
    </row>
    <row r="46" spans="1:10" ht="13.5">
      <c r="A46" s="22"/>
      <c r="B46" s="63"/>
      <c r="C46" s="352"/>
      <c r="D46" s="341"/>
      <c r="E46" s="339"/>
      <c r="F46" s="78" t="s">
        <v>171</v>
      </c>
      <c r="G46" s="339"/>
      <c r="H46" s="341"/>
      <c r="I46" s="339"/>
      <c r="J46" s="341"/>
    </row>
    <row r="47" spans="1:10" ht="13.5">
      <c r="A47" s="23"/>
      <c r="B47" s="268" t="s">
        <v>50</v>
      </c>
      <c r="C47" s="66" t="s">
        <v>50</v>
      </c>
      <c r="D47" s="268" t="s">
        <v>194</v>
      </c>
      <c r="E47" s="79" t="s">
        <v>193</v>
      </c>
      <c r="F47" s="80" t="s">
        <v>193</v>
      </c>
      <c r="G47" s="79" t="s">
        <v>88</v>
      </c>
      <c r="H47" s="80" t="s">
        <v>88</v>
      </c>
      <c r="I47" s="79" t="s">
        <v>50</v>
      </c>
      <c r="J47" s="80" t="s">
        <v>50</v>
      </c>
    </row>
    <row r="48" spans="1:10" ht="21" customHeight="1">
      <c r="A48" s="13" t="s">
        <v>0</v>
      </c>
      <c r="B48" s="52">
        <v>256954</v>
      </c>
      <c r="C48" s="69">
        <v>252522</v>
      </c>
      <c r="D48" s="7">
        <v>44174</v>
      </c>
      <c r="E48" s="69">
        <v>7751</v>
      </c>
      <c r="F48" s="5">
        <v>5485</v>
      </c>
      <c r="G48" s="69">
        <v>24258</v>
      </c>
      <c r="H48" s="5">
        <v>1984</v>
      </c>
      <c r="I48" s="69">
        <v>310767</v>
      </c>
      <c r="J48" s="5">
        <v>76286</v>
      </c>
    </row>
    <row r="49" spans="1:10" ht="21" customHeight="1">
      <c r="A49" s="14" t="s">
        <v>1</v>
      </c>
      <c r="B49" s="54">
        <v>247414</v>
      </c>
      <c r="C49" s="266">
        <v>242812</v>
      </c>
      <c r="D49" s="277">
        <v>44158</v>
      </c>
      <c r="E49" s="266">
        <v>6850</v>
      </c>
      <c r="F49" s="15">
        <v>6723</v>
      </c>
      <c r="G49" s="266">
        <v>3923</v>
      </c>
      <c r="H49" s="15">
        <v>666</v>
      </c>
      <c r="I49" s="266">
        <v>140423</v>
      </c>
      <c r="J49" s="15">
        <v>41503</v>
      </c>
    </row>
    <row r="50" spans="1:10" ht="21" customHeight="1">
      <c r="A50" s="20" t="s">
        <v>167</v>
      </c>
      <c r="B50" s="271">
        <v>134656</v>
      </c>
      <c r="C50" s="278">
        <v>132402</v>
      </c>
      <c r="D50" s="272">
        <v>136</v>
      </c>
      <c r="E50" s="271">
        <v>5070</v>
      </c>
      <c r="F50" s="272">
        <v>4527</v>
      </c>
      <c r="G50" s="276"/>
      <c r="H50" s="272"/>
      <c r="I50" s="276">
        <v>143095</v>
      </c>
      <c r="J50" s="272">
        <v>42032</v>
      </c>
    </row>
    <row r="51" spans="1:10" ht="21" customHeight="1">
      <c r="A51" s="329" t="s">
        <v>216</v>
      </c>
      <c r="B51" s="65">
        <v>28843</v>
      </c>
      <c r="C51" s="69">
        <v>28622</v>
      </c>
      <c r="D51" s="7">
        <v>28155</v>
      </c>
      <c r="E51" s="65">
        <v>28722</v>
      </c>
      <c r="F51" s="5">
        <v>1149</v>
      </c>
      <c r="G51" s="10"/>
      <c r="H51" s="5"/>
      <c r="I51" s="10">
        <v>2857</v>
      </c>
      <c r="J51" s="5">
        <v>2548</v>
      </c>
    </row>
    <row r="52" spans="1:10" ht="21" customHeight="1">
      <c r="A52" s="16" t="s">
        <v>213</v>
      </c>
      <c r="B52" s="73">
        <f>SUM(B50:B51)</f>
        <v>163499</v>
      </c>
      <c r="C52" s="72">
        <f aca="true" t="shared" si="0" ref="C52:J52">SUM(C50:C51)</f>
        <v>161024</v>
      </c>
      <c r="D52" s="17">
        <f t="shared" si="0"/>
        <v>28291</v>
      </c>
      <c r="E52" s="73">
        <f t="shared" si="0"/>
        <v>33792</v>
      </c>
      <c r="F52" s="18">
        <f t="shared" si="0"/>
        <v>5676</v>
      </c>
      <c r="G52" s="163">
        <v>17452</v>
      </c>
      <c r="H52" s="18">
        <v>1285</v>
      </c>
      <c r="I52" s="163">
        <f t="shared" si="0"/>
        <v>145952</v>
      </c>
      <c r="J52" s="18">
        <f t="shared" si="0"/>
        <v>44580</v>
      </c>
    </row>
    <row r="53" spans="1:10" ht="21" customHeight="1">
      <c r="A53" s="13" t="s">
        <v>3</v>
      </c>
      <c r="B53" s="52">
        <v>162564</v>
      </c>
      <c r="C53" s="69">
        <v>160660</v>
      </c>
      <c r="D53" s="7">
        <v>36922</v>
      </c>
      <c r="E53" s="69">
        <v>7242</v>
      </c>
      <c r="F53" s="5">
        <v>6223</v>
      </c>
      <c r="G53" s="69">
        <v>9320</v>
      </c>
      <c r="H53" s="5">
        <v>1031</v>
      </c>
      <c r="I53" s="69">
        <v>153548</v>
      </c>
      <c r="J53" s="5">
        <v>29463</v>
      </c>
    </row>
    <row r="54" spans="1:10" ht="21" customHeight="1">
      <c r="A54" s="13" t="s">
        <v>135</v>
      </c>
      <c r="B54" s="52">
        <v>70662</v>
      </c>
      <c r="C54" s="69">
        <v>68314</v>
      </c>
      <c r="D54" s="7">
        <v>14093</v>
      </c>
      <c r="E54" s="69">
        <v>1469</v>
      </c>
      <c r="F54" s="5">
        <v>1024</v>
      </c>
      <c r="G54" s="69">
        <v>2416</v>
      </c>
      <c r="H54" s="5">
        <v>257</v>
      </c>
      <c r="I54" s="69">
        <v>20066</v>
      </c>
      <c r="J54" s="5">
        <v>8410</v>
      </c>
    </row>
    <row r="55" spans="1:10" ht="21" customHeight="1">
      <c r="A55" s="16" t="s">
        <v>161</v>
      </c>
      <c r="B55" s="50">
        <f>SUM(B53:B54)</f>
        <v>233226</v>
      </c>
      <c r="C55" s="72">
        <f aca="true" t="shared" si="1" ref="C55:J55">SUM(C53:C54)</f>
        <v>228974</v>
      </c>
      <c r="D55" s="17">
        <f t="shared" si="1"/>
        <v>51015</v>
      </c>
      <c r="E55" s="72">
        <f t="shared" si="1"/>
        <v>8711</v>
      </c>
      <c r="F55" s="18">
        <f t="shared" si="1"/>
        <v>7247</v>
      </c>
      <c r="G55" s="72">
        <f t="shared" si="1"/>
        <v>11736</v>
      </c>
      <c r="H55" s="18">
        <f t="shared" si="1"/>
        <v>1288</v>
      </c>
      <c r="I55" s="72">
        <f t="shared" si="1"/>
        <v>173614</v>
      </c>
      <c r="J55" s="18">
        <f t="shared" si="1"/>
        <v>37873</v>
      </c>
    </row>
    <row r="56" spans="1:10" ht="21" customHeight="1">
      <c r="A56" s="13" t="s">
        <v>40</v>
      </c>
      <c r="B56" s="52">
        <v>236888</v>
      </c>
      <c r="C56" s="69">
        <v>236227</v>
      </c>
      <c r="D56" s="7">
        <v>48831</v>
      </c>
      <c r="E56" s="69">
        <v>7193</v>
      </c>
      <c r="F56" s="5">
        <v>5382</v>
      </c>
      <c r="G56" s="69"/>
      <c r="H56" s="5"/>
      <c r="I56" s="69">
        <v>175833</v>
      </c>
      <c r="J56" s="5">
        <v>63595</v>
      </c>
    </row>
    <row r="57" spans="1:10" ht="21" customHeight="1">
      <c r="A57" s="13" t="s">
        <v>43</v>
      </c>
      <c r="B57" s="52">
        <v>62078</v>
      </c>
      <c r="C57" s="69">
        <v>61662</v>
      </c>
      <c r="D57" s="7">
        <v>19620</v>
      </c>
      <c r="E57" s="69">
        <v>2684</v>
      </c>
      <c r="F57" s="5">
        <v>1392</v>
      </c>
      <c r="G57" s="69"/>
      <c r="H57" s="5"/>
      <c r="I57" s="69">
        <v>51598</v>
      </c>
      <c r="J57" s="5">
        <v>23977</v>
      </c>
    </row>
    <row r="58" spans="1:10" ht="21" customHeight="1">
      <c r="A58" s="16" t="s">
        <v>162</v>
      </c>
      <c r="B58" s="50">
        <f>SUM(B56:B57)</f>
        <v>298966</v>
      </c>
      <c r="C58" s="72">
        <f aca="true" t="shared" si="2" ref="C58:J58">SUM(C56:C57)</f>
        <v>297889</v>
      </c>
      <c r="D58" s="17">
        <f t="shared" si="2"/>
        <v>68451</v>
      </c>
      <c r="E58" s="72">
        <f t="shared" si="2"/>
        <v>9877</v>
      </c>
      <c r="F58" s="17">
        <f t="shared" si="2"/>
        <v>6774</v>
      </c>
      <c r="G58" s="72">
        <v>23186</v>
      </c>
      <c r="H58" s="18">
        <v>2481</v>
      </c>
      <c r="I58" s="72">
        <f t="shared" si="2"/>
        <v>227431</v>
      </c>
      <c r="J58" s="18">
        <f t="shared" si="2"/>
        <v>87572</v>
      </c>
    </row>
    <row r="59" spans="1:10" ht="21" customHeight="1">
      <c r="A59" s="13" t="s">
        <v>21</v>
      </c>
      <c r="B59" s="52">
        <v>151445</v>
      </c>
      <c r="C59" s="69">
        <v>149791</v>
      </c>
      <c r="D59" s="7">
        <v>27890</v>
      </c>
      <c r="E59" s="69">
        <v>3048</v>
      </c>
      <c r="F59" s="7">
        <v>2883</v>
      </c>
      <c r="G59" s="69"/>
      <c r="H59" s="5"/>
      <c r="I59" s="69">
        <v>88858</v>
      </c>
      <c r="J59" s="5">
        <v>33870</v>
      </c>
    </row>
    <row r="60" spans="1:10" ht="21" customHeight="1">
      <c r="A60" s="13" t="s">
        <v>39</v>
      </c>
      <c r="B60" s="52">
        <v>23642</v>
      </c>
      <c r="C60" s="69">
        <v>23031</v>
      </c>
      <c r="D60" s="7">
        <v>16762</v>
      </c>
      <c r="E60" s="69">
        <v>1257</v>
      </c>
      <c r="F60" s="7">
        <v>1187</v>
      </c>
      <c r="G60" s="69"/>
      <c r="H60" s="5"/>
      <c r="I60" s="69">
        <v>36895</v>
      </c>
      <c r="J60" s="5">
        <v>30241</v>
      </c>
    </row>
    <row r="61" spans="1:10" ht="21" customHeight="1">
      <c r="A61" s="16" t="s">
        <v>192</v>
      </c>
      <c r="B61" s="50">
        <f>SUM(B59:B60)</f>
        <v>175087</v>
      </c>
      <c r="C61" s="73">
        <f>SUM(C59:C60)</f>
        <v>172822</v>
      </c>
      <c r="D61" s="18">
        <f>SUM(D59:D60)</f>
        <v>44652</v>
      </c>
      <c r="E61" s="72">
        <f>SUM(E59:E60)</f>
        <v>4305</v>
      </c>
      <c r="F61" s="17">
        <f>SUM(F59:F60)</f>
        <v>4070</v>
      </c>
      <c r="G61" s="72">
        <v>7267</v>
      </c>
      <c r="H61" s="18">
        <v>1407</v>
      </c>
      <c r="I61" s="73">
        <f>SUM(I59:I60)</f>
        <v>125753</v>
      </c>
      <c r="J61" s="18">
        <f>SUM(J59:J60)</f>
        <v>64111</v>
      </c>
    </row>
    <row r="62" spans="1:10" ht="21" customHeight="1">
      <c r="A62" s="13" t="s">
        <v>147</v>
      </c>
      <c r="B62" s="52">
        <v>127726</v>
      </c>
      <c r="C62" s="69">
        <v>126484</v>
      </c>
      <c r="D62" s="7">
        <v>22929</v>
      </c>
      <c r="E62" s="69">
        <v>3689</v>
      </c>
      <c r="F62" s="5">
        <v>3073</v>
      </c>
      <c r="G62" s="10"/>
      <c r="H62" s="5"/>
      <c r="I62" s="69">
        <v>149945</v>
      </c>
      <c r="J62" s="5">
        <v>45543</v>
      </c>
    </row>
    <row r="63" spans="1:10" ht="21" customHeight="1">
      <c r="A63" s="13" t="s">
        <v>170</v>
      </c>
      <c r="B63" s="52">
        <v>141794</v>
      </c>
      <c r="C63" s="69">
        <v>137620</v>
      </c>
      <c r="D63" s="7">
        <v>26886</v>
      </c>
      <c r="E63" s="69">
        <v>3369</v>
      </c>
      <c r="F63" s="5">
        <v>2693</v>
      </c>
      <c r="G63" s="69"/>
      <c r="H63" s="5"/>
      <c r="I63" s="69">
        <v>104324</v>
      </c>
      <c r="J63" s="5">
        <v>28873</v>
      </c>
    </row>
    <row r="64" spans="1:10" ht="21" customHeight="1">
      <c r="A64" s="13" t="s">
        <v>137</v>
      </c>
      <c r="B64" s="52">
        <v>90741</v>
      </c>
      <c r="C64" s="69">
        <v>89680</v>
      </c>
      <c r="D64" s="7">
        <v>18156</v>
      </c>
      <c r="E64" s="69">
        <v>1763</v>
      </c>
      <c r="F64" s="5">
        <v>1347</v>
      </c>
      <c r="G64" s="69"/>
      <c r="H64" s="5"/>
      <c r="I64" s="69">
        <v>68836</v>
      </c>
      <c r="J64" s="5">
        <v>25267</v>
      </c>
    </row>
    <row r="65" spans="1:10" ht="21" customHeight="1">
      <c r="A65" s="13" t="s">
        <v>136</v>
      </c>
      <c r="B65" s="52">
        <v>87023</v>
      </c>
      <c r="C65" s="69">
        <v>86038</v>
      </c>
      <c r="D65" s="7">
        <v>21863</v>
      </c>
      <c r="E65" s="69">
        <v>1975</v>
      </c>
      <c r="F65" s="5">
        <v>1395</v>
      </c>
      <c r="G65" s="69"/>
      <c r="H65" s="5"/>
      <c r="I65" s="69">
        <v>48595</v>
      </c>
      <c r="J65" s="5">
        <v>19661</v>
      </c>
    </row>
    <row r="66" spans="1:10" ht="21" customHeight="1">
      <c r="A66" s="13" t="s">
        <v>41</v>
      </c>
      <c r="B66" s="52">
        <v>22286</v>
      </c>
      <c r="C66" s="69">
        <v>21732</v>
      </c>
      <c r="D66" s="7">
        <v>6868</v>
      </c>
      <c r="E66" s="69">
        <v>956</v>
      </c>
      <c r="F66" s="5">
        <v>821</v>
      </c>
      <c r="G66" s="69"/>
      <c r="H66" s="5"/>
      <c r="I66" s="69">
        <v>9156</v>
      </c>
      <c r="J66" s="5">
        <v>4735</v>
      </c>
    </row>
    <row r="67" spans="1:10" ht="21" customHeight="1">
      <c r="A67" s="16" t="s">
        <v>157</v>
      </c>
      <c r="B67" s="50">
        <f aca="true" t="shared" si="3" ref="B67:J67">SUM(B62:B66)</f>
        <v>469570</v>
      </c>
      <c r="C67" s="73">
        <f t="shared" si="3"/>
        <v>461554</v>
      </c>
      <c r="D67" s="18">
        <f t="shared" si="3"/>
        <v>96702</v>
      </c>
      <c r="E67" s="73">
        <f t="shared" si="3"/>
        <v>11752</v>
      </c>
      <c r="F67" s="18">
        <f t="shared" si="3"/>
        <v>9329</v>
      </c>
      <c r="G67" s="72">
        <v>36359</v>
      </c>
      <c r="H67" s="18">
        <v>1877</v>
      </c>
      <c r="I67" s="73">
        <f t="shared" si="3"/>
        <v>380856</v>
      </c>
      <c r="J67" s="18">
        <f t="shared" si="3"/>
        <v>124079</v>
      </c>
    </row>
    <row r="68" spans="1:10" ht="21" customHeight="1">
      <c r="A68" s="20" t="s">
        <v>146</v>
      </c>
      <c r="B68" s="275">
        <v>163095</v>
      </c>
      <c r="C68" s="278">
        <v>160033</v>
      </c>
      <c r="D68" s="279">
        <v>40110</v>
      </c>
      <c r="E68" s="278">
        <v>4635</v>
      </c>
      <c r="F68" s="272">
        <v>3573</v>
      </c>
      <c r="G68" s="278"/>
      <c r="H68" s="272"/>
      <c r="I68" s="278">
        <v>249576</v>
      </c>
      <c r="J68" s="272">
        <v>85800</v>
      </c>
    </row>
    <row r="69" spans="1:10" ht="21" customHeight="1">
      <c r="A69" s="13" t="s">
        <v>132</v>
      </c>
      <c r="B69" s="52">
        <v>103689</v>
      </c>
      <c r="C69" s="69">
        <v>103504</v>
      </c>
      <c r="D69" s="7">
        <v>27240</v>
      </c>
      <c r="E69" s="69">
        <v>2432</v>
      </c>
      <c r="F69" s="5">
        <v>1546</v>
      </c>
      <c r="G69" s="69"/>
      <c r="H69" s="7"/>
      <c r="I69" s="69">
        <v>89160</v>
      </c>
      <c r="J69" s="5">
        <v>26021</v>
      </c>
    </row>
    <row r="70" spans="1:10" ht="21" customHeight="1">
      <c r="A70" s="13" t="s">
        <v>133</v>
      </c>
      <c r="B70" s="52">
        <v>75249</v>
      </c>
      <c r="C70" s="69">
        <v>73117</v>
      </c>
      <c r="D70" s="7">
        <v>809</v>
      </c>
      <c r="E70" s="69">
        <v>1595</v>
      </c>
      <c r="F70" s="5">
        <v>1274</v>
      </c>
      <c r="G70" s="69"/>
      <c r="H70" s="5"/>
      <c r="I70" s="69">
        <v>52450</v>
      </c>
      <c r="J70" s="5">
        <v>4393</v>
      </c>
    </row>
    <row r="71" spans="1:10" ht="21" customHeight="1">
      <c r="A71" s="13" t="s">
        <v>134</v>
      </c>
      <c r="B71" s="52">
        <v>34590</v>
      </c>
      <c r="C71" s="69">
        <v>32995</v>
      </c>
      <c r="D71" s="7">
        <v>10966</v>
      </c>
      <c r="E71" s="69">
        <v>1406</v>
      </c>
      <c r="F71" s="5">
        <v>1194</v>
      </c>
      <c r="G71" s="69"/>
      <c r="H71" s="5"/>
      <c r="I71" s="69">
        <v>50366</v>
      </c>
      <c r="J71" s="5">
        <v>22994</v>
      </c>
    </row>
    <row r="72" spans="1:10" ht="21" customHeight="1">
      <c r="A72" s="13" t="s">
        <v>138</v>
      </c>
      <c r="B72" s="52">
        <v>38789</v>
      </c>
      <c r="C72" s="69">
        <v>38125</v>
      </c>
      <c r="D72" s="7">
        <v>16031</v>
      </c>
      <c r="E72" s="69">
        <v>1917</v>
      </c>
      <c r="F72" s="5">
        <v>1538</v>
      </c>
      <c r="G72" s="69"/>
      <c r="H72" s="5"/>
      <c r="I72" s="69">
        <v>89162</v>
      </c>
      <c r="J72" s="5">
        <v>38930</v>
      </c>
    </row>
    <row r="73" spans="1:10" ht="21" customHeight="1">
      <c r="A73" s="8" t="s">
        <v>156</v>
      </c>
      <c r="B73" s="50">
        <f aca="true" t="shared" si="4" ref="B73:J73">SUM(B68:B72)</f>
        <v>415412</v>
      </c>
      <c r="C73" s="72">
        <f t="shared" si="4"/>
        <v>407774</v>
      </c>
      <c r="D73" s="17">
        <f t="shared" si="4"/>
        <v>95156</v>
      </c>
      <c r="E73" s="73">
        <f t="shared" si="4"/>
        <v>11985</v>
      </c>
      <c r="F73" s="18">
        <f t="shared" si="4"/>
        <v>9125</v>
      </c>
      <c r="G73" s="73">
        <v>39991</v>
      </c>
      <c r="H73" s="18">
        <v>2950</v>
      </c>
      <c r="I73" s="73">
        <f t="shared" si="4"/>
        <v>530714</v>
      </c>
      <c r="J73" s="18">
        <f t="shared" si="4"/>
        <v>178138</v>
      </c>
    </row>
    <row r="74" spans="1:10" ht="21" customHeight="1">
      <c r="A74" s="19" t="s">
        <v>4</v>
      </c>
      <c r="B74" s="57">
        <f>+B34+B40+B73+B48+B49+B52+B55+B58+B61+B67</f>
        <v>3862335</v>
      </c>
      <c r="C74" s="74">
        <f aca="true" t="shared" si="5" ref="C74:J74">+C34+C40+C73+C48+C49+C52+C55+C58+C61+C67</f>
        <v>3791576</v>
      </c>
      <c r="D74" s="24">
        <f t="shared" si="5"/>
        <v>891750</v>
      </c>
      <c r="E74" s="74">
        <f t="shared" si="5"/>
        <v>161066</v>
      </c>
      <c r="F74" s="24">
        <f t="shared" si="5"/>
        <v>104325</v>
      </c>
      <c r="G74" s="74">
        <f t="shared" si="5"/>
        <v>356285</v>
      </c>
      <c r="H74" s="24">
        <f t="shared" si="5"/>
        <v>50039</v>
      </c>
      <c r="I74" s="74">
        <f t="shared" si="5"/>
        <v>4689373</v>
      </c>
      <c r="J74" s="24">
        <f t="shared" si="5"/>
        <v>1703734</v>
      </c>
    </row>
    <row r="75" spans="1:10" ht="21" customHeight="1">
      <c r="A75" s="21" t="s">
        <v>5</v>
      </c>
      <c r="B75" s="59">
        <v>94257</v>
      </c>
      <c r="C75" s="280">
        <v>90503</v>
      </c>
      <c r="D75" s="281">
        <v>25321</v>
      </c>
      <c r="E75" s="280">
        <v>2382</v>
      </c>
      <c r="F75" s="282">
        <v>1919</v>
      </c>
      <c r="G75" s="280">
        <v>7282</v>
      </c>
      <c r="H75" s="282">
        <v>1082</v>
      </c>
      <c r="I75" s="280">
        <v>86557</v>
      </c>
      <c r="J75" s="282">
        <v>24350</v>
      </c>
    </row>
    <row r="76" spans="1:10" ht="21" customHeight="1">
      <c r="A76" s="22" t="s">
        <v>6</v>
      </c>
      <c r="B76" s="65">
        <v>102128</v>
      </c>
      <c r="C76" s="69">
        <v>99646</v>
      </c>
      <c r="D76" s="10">
        <v>21862</v>
      </c>
      <c r="E76" s="69">
        <v>2647</v>
      </c>
      <c r="F76" s="10">
        <v>2291</v>
      </c>
      <c r="G76" s="69">
        <v>14022</v>
      </c>
      <c r="H76" s="10">
        <v>1525</v>
      </c>
      <c r="I76" s="69">
        <v>130637</v>
      </c>
      <c r="J76" s="7">
        <v>39420</v>
      </c>
    </row>
    <row r="77" spans="1:10" ht="21" customHeight="1">
      <c r="A77" s="22" t="s">
        <v>7</v>
      </c>
      <c r="B77" s="52">
        <v>111359</v>
      </c>
      <c r="C77" s="69">
        <v>108806</v>
      </c>
      <c r="D77" s="7">
        <v>36905</v>
      </c>
      <c r="E77" s="69">
        <v>4978</v>
      </c>
      <c r="F77" s="5">
        <v>4180</v>
      </c>
      <c r="G77" s="69">
        <v>17856</v>
      </c>
      <c r="H77" s="5">
        <v>2315</v>
      </c>
      <c r="I77" s="69">
        <v>106604</v>
      </c>
      <c r="J77" s="5">
        <v>43486</v>
      </c>
    </row>
    <row r="78" spans="1:10" ht="21" customHeight="1">
      <c r="A78" s="23" t="s">
        <v>8</v>
      </c>
      <c r="B78" s="283">
        <v>102699</v>
      </c>
      <c r="C78" s="75">
        <v>101266</v>
      </c>
      <c r="D78" s="11">
        <v>21405</v>
      </c>
      <c r="E78" s="75">
        <v>6745</v>
      </c>
      <c r="F78" s="9">
        <v>6503</v>
      </c>
      <c r="G78" s="75">
        <v>4941</v>
      </c>
      <c r="H78" s="9">
        <v>397</v>
      </c>
      <c r="I78" s="75">
        <v>40392</v>
      </c>
      <c r="J78" s="9">
        <v>13007</v>
      </c>
    </row>
    <row r="79" spans="1:10" ht="21" customHeight="1">
      <c r="A79" s="19" t="s">
        <v>9</v>
      </c>
      <c r="B79" s="57">
        <f>SUM(B75:B78)</f>
        <v>410443</v>
      </c>
      <c r="C79" s="74">
        <f aca="true" t="shared" si="6" ref="C79:J79">SUM(C75:C78)</f>
        <v>400221</v>
      </c>
      <c r="D79" s="24">
        <f t="shared" si="6"/>
        <v>105493</v>
      </c>
      <c r="E79" s="74">
        <f t="shared" si="6"/>
        <v>16752</v>
      </c>
      <c r="F79" s="24">
        <f t="shared" si="6"/>
        <v>14893</v>
      </c>
      <c r="G79" s="74">
        <f t="shared" si="6"/>
        <v>44101</v>
      </c>
      <c r="H79" s="24">
        <f>SUM(H75:H78)</f>
        <v>5319</v>
      </c>
      <c r="I79" s="74">
        <f t="shared" si="6"/>
        <v>364190</v>
      </c>
      <c r="J79" s="24">
        <f t="shared" si="6"/>
        <v>120263</v>
      </c>
    </row>
    <row r="80" spans="1:10" ht="21" customHeight="1">
      <c r="A80" s="19" t="s">
        <v>10</v>
      </c>
      <c r="B80" s="57">
        <f aca="true" t="shared" si="7" ref="B80:J80">B74+B79</f>
        <v>4272778</v>
      </c>
      <c r="C80" s="74">
        <f t="shared" si="7"/>
        <v>4191797</v>
      </c>
      <c r="D80" s="24">
        <f t="shared" si="7"/>
        <v>997243</v>
      </c>
      <c r="E80" s="74">
        <f t="shared" si="7"/>
        <v>177818</v>
      </c>
      <c r="F80" s="24">
        <f>F74+F79</f>
        <v>119218</v>
      </c>
      <c r="G80" s="74">
        <f t="shared" si="7"/>
        <v>400386</v>
      </c>
      <c r="H80" s="24">
        <f t="shared" si="7"/>
        <v>55358</v>
      </c>
      <c r="I80" s="74">
        <f t="shared" si="7"/>
        <v>5053563</v>
      </c>
      <c r="J80" s="24">
        <f t="shared" si="7"/>
        <v>1823997</v>
      </c>
    </row>
    <row r="81" spans="1:10" ht="21" customHeight="1">
      <c r="A81" s="21" t="s">
        <v>11</v>
      </c>
      <c r="B81" s="59">
        <v>80682</v>
      </c>
      <c r="C81" s="74">
        <v>78112</v>
      </c>
      <c r="D81" s="24">
        <v>21537</v>
      </c>
      <c r="E81" s="74">
        <v>4008</v>
      </c>
      <c r="F81" s="24">
        <v>3968</v>
      </c>
      <c r="G81" s="74">
        <v>17931</v>
      </c>
      <c r="H81" s="24">
        <v>1207</v>
      </c>
      <c r="I81" s="74">
        <v>101081</v>
      </c>
      <c r="J81" s="25">
        <v>26489</v>
      </c>
    </row>
    <row r="82" spans="1:10" ht="21" customHeight="1">
      <c r="A82" s="19" t="s">
        <v>165</v>
      </c>
      <c r="B82" s="57">
        <f>B81+B80</f>
        <v>4353460</v>
      </c>
      <c r="C82" s="76">
        <f aca="true" t="shared" si="8" ref="C82:J82">C81+C80</f>
        <v>4269909</v>
      </c>
      <c r="D82" s="25">
        <f t="shared" si="8"/>
        <v>1018780</v>
      </c>
      <c r="E82" s="76">
        <f t="shared" si="8"/>
        <v>181826</v>
      </c>
      <c r="F82" s="25">
        <f t="shared" si="8"/>
        <v>123186</v>
      </c>
      <c r="G82" s="76">
        <f t="shared" si="8"/>
        <v>418317</v>
      </c>
      <c r="H82" s="25">
        <f t="shared" si="8"/>
        <v>56565</v>
      </c>
      <c r="I82" s="76">
        <f t="shared" si="8"/>
        <v>5154644</v>
      </c>
      <c r="J82" s="25">
        <f t="shared" si="8"/>
        <v>1850486</v>
      </c>
    </row>
    <row r="83" spans="1:10" ht="21" customHeight="1">
      <c r="A83" s="19" t="s">
        <v>13</v>
      </c>
      <c r="B83" s="57">
        <f aca="true" t="shared" si="9" ref="B83:J83">+B7+B82</f>
        <v>5256403</v>
      </c>
      <c r="C83" s="76">
        <f t="shared" si="9"/>
        <v>5156795</v>
      </c>
      <c r="D83" s="25">
        <f t="shared" si="9"/>
        <v>1051548</v>
      </c>
      <c r="E83" s="76">
        <f t="shared" si="9"/>
        <v>204368</v>
      </c>
      <c r="F83" s="25">
        <f t="shared" si="9"/>
        <v>133928</v>
      </c>
      <c r="G83" s="76">
        <f t="shared" si="9"/>
        <v>492967</v>
      </c>
      <c r="H83" s="25">
        <f t="shared" si="9"/>
        <v>60425</v>
      </c>
      <c r="I83" s="76">
        <f t="shared" si="9"/>
        <v>5324532</v>
      </c>
      <c r="J83" s="25">
        <f t="shared" si="9"/>
        <v>1871389</v>
      </c>
    </row>
  </sheetData>
  <sheetProtection/>
  <mergeCells count="23">
    <mergeCell ref="J4:J5"/>
    <mergeCell ref="I4:I5"/>
    <mergeCell ref="H4:H5"/>
    <mergeCell ref="I45:I46"/>
    <mergeCell ref="J45:J46"/>
    <mergeCell ref="G45:G46"/>
    <mergeCell ref="H45:H46"/>
    <mergeCell ref="C4:C5"/>
    <mergeCell ref="C45:C46"/>
    <mergeCell ref="D45:D46"/>
    <mergeCell ref="E45:E46"/>
    <mergeCell ref="E4:E5"/>
    <mergeCell ref="D4:D5"/>
    <mergeCell ref="A1:J1"/>
    <mergeCell ref="C44:D44"/>
    <mergeCell ref="E44:F44"/>
    <mergeCell ref="G44:H44"/>
    <mergeCell ref="I44:J44"/>
    <mergeCell ref="C3:D3"/>
    <mergeCell ref="E3:F3"/>
    <mergeCell ref="G3:H3"/>
    <mergeCell ref="I3:J3"/>
    <mergeCell ref="G4:G5"/>
  </mergeCells>
  <printOptions/>
  <pageMargins left="0.6692913385826772" right="0.6692913385826772" top="0.5511811023622047" bottom="0.7480314960629921" header="0.31496062992125984" footer="0.31496062992125984"/>
  <pageSetup horizontalDpi="600" verticalDpi="600" orientation="portrait" paperSize="9" scale="96" r:id="rId2"/>
  <rowBreaks count="1" manualBreakCount="1">
    <brk id="4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87"/>
  <sheetViews>
    <sheetView zoomScale="90" zoomScaleNormal="90" zoomScaleSheetLayoutView="100" workbookViewId="0" topLeftCell="I38">
      <selection activeCell="W43" sqref="W43"/>
    </sheetView>
  </sheetViews>
  <sheetFormatPr defaultColWidth="9.00390625" defaultRowHeight="13.5"/>
  <cols>
    <col min="1" max="1" width="12.875" style="31" customWidth="1"/>
    <col min="2" max="2" width="4.375" style="31" customWidth="1"/>
    <col min="3" max="3" width="6.00390625" style="31" customWidth="1"/>
    <col min="4" max="4" width="3.875" style="31" customWidth="1"/>
    <col min="5" max="5" width="6.00390625" style="31" customWidth="1"/>
    <col min="6" max="6" width="4.00390625" style="31" customWidth="1"/>
    <col min="7" max="7" width="5.125" style="31" customWidth="1"/>
    <col min="8" max="8" width="4.375" style="31" customWidth="1"/>
    <col min="9" max="9" width="6.00390625" style="31" customWidth="1"/>
    <col min="10" max="10" width="4.00390625" style="31" customWidth="1"/>
    <col min="11" max="11" width="5.25390625" style="31" customWidth="1"/>
    <col min="12" max="12" width="4.00390625" style="31" customWidth="1"/>
    <col min="13" max="13" width="5.125" style="31" customWidth="1"/>
    <col min="14" max="14" width="4.375" style="31" customWidth="1"/>
    <col min="15" max="15" width="6.00390625" style="31" customWidth="1"/>
    <col min="16" max="16" width="4.375" style="31" customWidth="1"/>
    <col min="17" max="17" width="6.125" style="31" customWidth="1"/>
    <col min="18" max="18" width="4.375" style="31" customWidth="1"/>
    <col min="19" max="19" width="6.00390625" style="31" customWidth="1"/>
    <col min="20" max="20" width="4.00390625" style="31" customWidth="1"/>
    <col min="21" max="21" width="6.00390625" style="31" customWidth="1"/>
    <col min="22" max="22" width="4.00390625" style="31" customWidth="1"/>
    <col min="23" max="23" width="5.25390625" style="31" customWidth="1"/>
    <col min="24" max="24" width="4.00390625" style="31" customWidth="1"/>
    <col min="25" max="25" width="5.125" style="31" customWidth="1"/>
    <col min="26" max="26" width="4.00390625" style="31" customWidth="1"/>
    <col min="27" max="27" width="6.00390625" style="31" customWidth="1"/>
    <col min="28" max="28" width="4.00390625" style="31" customWidth="1"/>
    <col min="29" max="29" width="5.25390625" style="31" customWidth="1"/>
    <col min="30" max="30" width="4.00390625" style="31" customWidth="1"/>
    <col min="31" max="33" width="5.125" style="31" customWidth="1"/>
    <col min="34" max="34" width="8.125" style="31" customWidth="1"/>
    <col min="35" max="37" width="6.875" style="31" customWidth="1"/>
    <col min="38" max="39" width="7.625" style="31" customWidth="1"/>
    <col min="40" max="16384" width="9.00390625" style="31" customWidth="1"/>
  </cols>
  <sheetData>
    <row r="1" spans="1:39" ht="24" customHeight="1">
      <c r="A1" s="344" t="s">
        <v>179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</row>
    <row r="2" spans="1:35" ht="13.5" customHeight="1">
      <c r="A2" s="37"/>
      <c r="B2" s="37"/>
      <c r="C2" s="38"/>
      <c r="D2" s="37"/>
      <c r="E2" s="37"/>
      <c r="F2" s="37"/>
      <c r="G2" s="37"/>
      <c r="H2" s="37"/>
      <c r="I2" s="38"/>
      <c r="J2" s="37"/>
      <c r="K2" s="37"/>
      <c r="L2" s="37"/>
      <c r="M2" s="37"/>
      <c r="N2" s="37"/>
      <c r="O2" s="38"/>
      <c r="P2" s="37"/>
      <c r="Q2" s="37"/>
      <c r="R2" s="37"/>
      <c r="S2" s="37"/>
      <c r="T2" s="37"/>
      <c r="U2" s="38"/>
      <c r="V2" s="37"/>
      <c r="W2" s="37"/>
      <c r="X2" s="37"/>
      <c r="Y2" s="37"/>
      <c r="Z2" s="37"/>
      <c r="AA2" s="38"/>
      <c r="AB2" s="37"/>
      <c r="AC2" s="37"/>
      <c r="AD2" s="37"/>
      <c r="AE2" s="37"/>
      <c r="AF2" s="37"/>
      <c r="AG2" s="37"/>
      <c r="AH2" s="37"/>
      <c r="AI2" s="37"/>
    </row>
    <row r="3" spans="1:39" ht="13.5">
      <c r="A3" s="39"/>
      <c r="B3" s="345" t="s">
        <v>72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9"/>
      <c r="AG3" s="242"/>
      <c r="AH3" s="39"/>
      <c r="AI3" s="372" t="s">
        <v>74</v>
      </c>
      <c r="AJ3" s="373"/>
      <c r="AK3" s="374"/>
      <c r="AL3" s="372" t="s">
        <v>75</v>
      </c>
      <c r="AM3" s="374"/>
    </row>
    <row r="4" spans="1:39" ht="13.5">
      <c r="A4" s="181"/>
      <c r="B4" s="345" t="s">
        <v>195</v>
      </c>
      <c r="C4" s="353"/>
      <c r="D4" s="353"/>
      <c r="E4" s="353"/>
      <c r="F4" s="353"/>
      <c r="G4" s="354"/>
      <c r="H4" s="345" t="s">
        <v>196</v>
      </c>
      <c r="I4" s="353"/>
      <c r="J4" s="353"/>
      <c r="K4" s="353"/>
      <c r="L4" s="353"/>
      <c r="M4" s="354"/>
      <c r="N4" s="372" t="s">
        <v>205</v>
      </c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181"/>
      <c r="AG4" s="247"/>
      <c r="AH4" s="181" t="s">
        <v>73</v>
      </c>
      <c r="AI4" s="377"/>
      <c r="AJ4" s="378"/>
      <c r="AK4" s="379"/>
      <c r="AL4" s="377"/>
      <c r="AM4" s="379"/>
    </row>
    <row r="5" spans="1:39" ht="13.5">
      <c r="A5" s="181" t="s">
        <v>15</v>
      </c>
      <c r="B5" s="366" t="s">
        <v>76</v>
      </c>
      <c r="C5" s="367"/>
      <c r="D5" s="368" t="s">
        <v>77</v>
      </c>
      <c r="E5" s="367"/>
      <c r="F5" s="368" t="s">
        <v>78</v>
      </c>
      <c r="G5" s="369"/>
      <c r="H5" s="366" t="s">
        <v>76</v>
      </c>
      <c r="I5" s="367"/>
      <c r="J5" s="368" t="s">
        <v>77</v>
      </c>
      <c r="K5" s="367"/>
      <c r="L5" s="368" t="s">
        <v>78</v>
      </c>
      <c r="M5" s="369"/>
      <c r="N5" s="363" t="s">
        <v>197</v>
      </c>
      <c r="O5" s="364"/>
      <c r="P5" s="364"/>
      <c r="Q5" s="364"/>
      <c r="R5" s="364"/>
      <c r="S5" s="365"/>
      <c r="T5" s="363" t="s">
        <v>77</v>
      </c>
      <c r="U5" s="364"/>
      <c r="V5" s="364"/>
      <c r="W5" s="364"/>
      <c r="X5" s="364"/>
      <c r="Y5" s="365"/>
      <c r="Z5" s="363" t="s">
        <v>78</v>
      </c>
      <c r="AA5" s="364"/>
      <c r="AB5" s="364"/>
      <c r="AC5" s="364"/>
      <c r="AD5" s="364"/>
      <c r="AE5" s="364"/>
      <c r="AF5" s="63" t="s">
        <v>202</v>
      </c>
      <c r="AG5" s="246" t="s">
        <v>203</v>
      </c>
      <c r="AH5" s="41" t="s">
        <v>90</v>
      </c>
      <c r="AI5" s="338" t="s">
        <v>79</v>
      </c>
      <c r="AJ5" s="143" t="s">
        <v>80</v>
      </c>
      <c r="AK5" s="77" t="s">
        <v>81</v>
      </c>
      <c r="AL5" s="338" t="s">
        <v>82</v>
      </c>
      <c r="AM5" s="77" t="s">
        <v>83</v>
      </c>
    </row>
    <row r="6" spans="1:39" ht="13.5">
      <c r="A6" s="181"/>
      <c r="B6" s="358"/>
      <c r="C6" s="356"/>
      <c r="D6" s="355"/>
      <c r="E6" s="356"/>
      <c r="F6" s="355"/>
      <c r="G6" s="370"/>
      <c r="H6" s="358"/>
      <c r="I6" s="356"/>
      <c r="J6" s="355"/>
      <c r="K6" s="356"/>
      <c r="L6" s="355"/>
      <c r="M6" s="370"/>
      <c r="N6" s="358" t="s">
        <v>198</v>
      </c>
      <c r="O6" s="356"/>
      <c r="P6" s="355" t="s">
        <v>199</v>
      </c>
      <c r="Q6" s="356"/>
      <c r="R6" s="355" t="s">
        <v>200</v>
      </c>
      <c r="S6" s="357"/>
      <c r="T6" s="358" t="s">
        <v>198</v>
      </c>
      <c r="U6" s="356"/>
      <c r="V6" s="355" t="s">
        <v>199</v>
      </c>
      <c r="W6" s="356"/>
      <c r="X6" s="355" t="s">
        <v>200</v>
      </c>
      <c r="Y6" s="357"/>
      <c r="Z6" s="358" t="s">
        <v>198</v>
      </c>
      <c r="AA6" s="356"/>
      <c r="AB6" s="355" t="s">
        <v>199</v>
      </c>
      <c r="AC6" s="356"/>
      <c r="AD6" s="355" t="s">
        <v>200</v>
      </c>
      <c r="AE6" s="357"/>
      <c r="AF6" s="63"/>
      <c r="AG6" s="244"/>
      <c r="AH6" s="41" t="s">
        <v>84</v>
      </c>
      <c r="AI6" s="339"/>
      <c r="AJ6" s="144" t="s">
        <v>85</v>
      </c>
      <c r="AK6" s="78" t="s">
        <v>86</v>
      </c>
      <c r="AL6" s="339"/>
      <c r="AM6" s="78" t="s">
        <v>87</v>
      </c>
    </row>
    <row r="7" spans="1:39" ht="13.5">
      <c r="A7" s="181"/>
      <c r="B7" s="359" t="s">
        <v>186</v>
      </c>
      <c r="C7" s="360"/>
      <c r="D7" s="361" t="s">
        <v>186</v>
      </c>
      <c r="E7" s="360"/>
      <c r="F7" s="361" t="s">
        <v>186</v>
      </c>
      <c r="G7" s="362"/>
      <c r="H7" s="359" t="s">
        <v>186</v>
      </c>
      <c r="I7" s="360"/>
      <c r="J7" s="361" t="s">
        <v>186</v>
      </c>
      <c r="K7" s="360"/>
      <c r="L7" s="361" t="s">
        <v>186</v>
      </c>
      <c r="M7" s="362"/>
      <c r="N7" s="359" t="s">
        <v>186</v>
      </c>
      <c r="O7" s="360"/>
      <c r="P7" s="361" t="s">
        <v>186</v>
      </c>
      <c r="Q7" s="360"/>
      <c r="R7" s="361" t="s">
        <v>186</v>
      </c>
      <c r="S7" s="362"/>
      <c r="T7" s="359" t="s">
        <v>186</v>
      </c>
      <c r="U7" s="360"/>
      <c r="V7" s="361" t="s">
        <v>186</v>
      </c>
      <c r="W7" s="360"/>
      <c r="X7" s="361" t="s">
        <v>186</v>
      </c>
      <c r="Y7" s="362"/>
      <c r="Z7" s="359" t="s">
        <v>186</v>
      </c>
      <c r="AA7" s="360"/>
      <c r="AB7" s="361" t="s">
        <v>186</v>
      </c>
      <c r="AC7" s="360"/>
      <c r="AD7" s="361" t="s">
        <v>186</v>
      </c>
      <c r="AE7" s="371"/>
      <c r="AF7" s="248"/>
      <c r="AG7" s="245"/>
      <c r="AH7" s="41"/>
      <c r="AI7" s="89"/>
      <c r="AJ7" s="144"/>
      <c r="AK7" s="78"/>
      <c r="AL7" s="89"/>
      <c r="AM7" s="78"/>
    </row>
    <row r="8" spans="1:39" ht="13.5">
      <c r="A8" s="23"/>
      <c r="B8" s="145" t="s">
        <v>88</v>
      </c>
      <c r="C8" s="146"/>
      <c r="D8" s="147" t="s">
        <v>88</v>
      </c>
      <c r="E8" s="148"/>
      <c r="F8" s="146" t="s">
        <v>88</v>
      </c>
      <c r="G8" s="146"/>
      <c r="H8" s="145" t="s">
        <v>88</v>
      </c>
      <c r="I8" s="146"/>
      <c r="J8" s="147" t="s">
        <v>88</v>
      </c>
      <c r="K8" s="148"/>
      <c r="L8" s="146" t="s">
        <v>88</v>
      </c>
      <c r="M8" s="146"/>
      <c r="N8" s="145" t="s">
        <v>88</v>
      </c>
      <c r="O8" s="146"/>
      <c r="P8" s="147" t="s">
        <v>88</v>
      </c>
      <c r="Q8" s="148"/>
      <c r="R8" s="146" t="s">
        <v>88</v>
      </c>
      <c r="S8" s="146"/>
      <c r="T8" s="145" t="s">
        <v>88</v>
      </c>
      <c r="U8" s="146"/>
      <c r="V8" s="147" t="s">
        <v>88</v>
      </c>
      <c r="W8" s="148"/>
      <c r="X8" s="146" t="s">
        <v>88</v>
      </c>
      <c r="Y8" s="146"/>
      <c r="Z8" s="145" t="s">
        <v>88</v>
      </c>
      <c r="AA8" s="146"/>
      <c r="AB8" s="147" t="s">
        <v>88</v>
      </c>
      <c r="AC8" s="148"/>
      <c r="AD8" s="375" t="s">
        <v>88</v>
      </c>
      <c r="AE8" s="376"/>
      <c r="AF8" s="44" t="s">
        <v>204</v>
      </c>
      <c r="AG8" s="146" t="s">
        <v>204</v>
      </c>
      <c r="AH8" s="44" t="s">
        <v>88</v>
      </c>
      <c r="AI8" s="79" t="s">
        <v>89</v>
      </c>
      <c r="AJ8" s="149" t="s">
        <v>50</v>
      </c>
      <c r="AK8" s="80" t="s">
        <v>50</v>
      </c>
      <c r="AL8" s="79" t="s">
        <v>185</v>
      </c>
      <c r="AM8" s="80" t="s">
        <v>50</v>
      </c>
    </row>
    <row r="9" spans="1:39" ht="21" customHeight="1">
      <c r="A9" s="26" t="s">
        <v>91</v>
      </c>
      <c r="B9" s="228">
        <f>H9+N9</f>
        <v>34</v>
      </c>
      <c r="C9" s="235">
        <f>I9+O9</f>
        <v>23</v>
      </c>
      <c r="D9" s="227">
        <f>J9+T9</f>
        <v>34</v>
      </c>
      <c r="E9" s="236">
        <f>K9+U9</f>
        <v>23</v>
      </c>
      <c r="F9" s="237">
        <f>L9+Z9</f>
        <v>0</v>
      </c>
      <c r="G9" s="238">
        <f>M9+AA9</f>
        <v>0</v>
      </c>
      <c r="H9" s="228">
        <f>J9+L9</f>
        <v>21</v>
      </c>
      <c r="I9" s="235">
        <f>K9+M9</f>
        <v>15</v>
      </c>
      <c r="J9" s="227">
        <v>21</v>
      </c>
      <c r="K9" s="236">
        <v>15</v>
      </c>
      <c r="L9" s="237">
        <v>0</v>
      </c>
      <c r="M9" s="238">
        <v>0</v>
      </c>
      <c r="N9" s="228">
        <f aca="true" t="shared" si="0" ref="N9:S9">T9+Z9</f>
        <v>13</v>
      </c>
      <c r="O9" s="235">
        <f t="shared" si="0"/>
        <v>8</v>
      </c>
      <c r="P9" s="227">
        <f t="shared" si="0"/>
        <v>8</v>
      </c>
      <c r="Q9" s="236">
        <f t="shared" si="0"/>
        <v>8</v>
      </c>
      <c r="R9" s="237">
        <f t="shared" si="0"/>
        <v>5</v>
      </c>
      <c r="S9" s="238">
        <f t="shared" si="0"/>
        <v>0</v>
      </c>
      <c r="T9" s="228">
        <f>V9+X9</f>
        <v>13</v>
      </c>
      <c r="U9" s="235">
        <f>W9+Y9</f>
        <v>8</v>
      </c>
      <c r="V9" s="227">
        <v>8</v>
      </c>
      <c r="W9" s="236">
        <v>8</v>
      </c>
      <c r="X9" s="237">
        <v>5</v>
      </c>
      <c r="Y9" s="238">
        <v>0</v>
      </c>
      <c r="Z9" s="228">
        <f>AB9+AD9</f>
        <v>0</v>
      </c>
      <c r="AA9" s="235">
        <f>AC9+AE9</f>
        <v>0</v>
      </c>
      <c r="AB9" s="227">
        <v>0</v>
      </c>
      <c r="AC9" s="236">
        <v>0</v>
      </c>
      <c r="AD9" s="237">
        <v>0</v>
      </c>
      <c r="AE9" s="238">
        <v>0</v>
      </c>
      <c r="AF9" s="320">
        <v>0</v>
      </c>
      <c r="AG9" s="320">
        <v>0</v>
      </c>
      <c r="AH9" s="229">
        <f>'集計表1'!B7/B9</f>
        <v>31472.647058823528</v>
      </c>
      <c r="AI9" s="230">
        <f>'集計表2'!C7/'集計表1'!B7</f>
        <v>0.8288111992673377</v>
      </c>
      <c r="AJ9" s="231">
        <f>'集計表2'!F7/'集計表1'!B7</f>
        <v>0.010038595605894941</v>
      </c>
      <c r="AK9" s="232">
        <f>'集計表2'!I7/'集計表1'!B7</f>
        <v>0.15876344538207782</v>
      </c>
      <c r="AL9" s="233">
        <f>'集計表2'!G7/'集計表1'!B7</f>
        <v>0.06976179128468231</v>
      </c>
      <c r="AM9" s="234">
        <f>'集計表2'!I7/'集計表2'!G7</f>
        <v>2.275793703951775</v>
      </c>
    </row>
    <row r="10" spans="1:39" ht="21" customHeight="1">
      <c r="A10" s="22" t="s">
        <v>16</v>
      </c>
      <c r="B10" s="10">
        <f aca="true" t="shared" si="1" ref="B10:B35">H10+N10</f>
        <v>33</v>
      </c>
      <c r="C10" s="115">
        <f aca="true" t="shared" si="2" ref="C10:C35">I10+O10</f>
        <v>23</v>
      </c>
      <c r="D10" s="116">
        <f aca="true" t="shared" si="3" ref="D10:D35">J10+T10</f>
        <v>33</v>
      </c>
      <c r="E10" s="117">
        <f aca="true" t="shared" si="4" ref="E10:E35">K10+U10</f>
        <v>23</v>
      </c>
      <c r="F10" s="116">
        <f aca="true" t="shared" si="5" ref="F10:F35">L10+Z10</f>
        <v>0</v>
      </c>
      <c r="G10" s="118">
        <f aca="true" t="shared" si="6" ref="G10:G35">M10+AA10</f>
        <v>0</v>
      </c>
      <c r="H10" s="10">
        <f aca="true" t="shared" si="7" ref="H10:H35">J10+L10</f>
        <v>18</v>
      </c>
      <c r="I10" s="115">
        <f aca="true" t="shared" si="8" ref="I10:I35">K10+M10</f>
        <v>14</v>
      </c>
      <c r="J10" s="116">
        <v>18</v>
      </c>
      <c r="K10" s="117">
        <v>14</v>
      </c>
      <c r="L10" s="116">
        <v>0</v>
      </c>
      <c r="M10" s="118">
        <v>0</v>
      </c>
      <c r="N10" s="10">
        <f aca="true" t="shared" si="9" ref="N10:N35">T10+Z10</f>
        <v>15</v>
      </c>
      <c r="O10" s="115">
        <f aca="true" t="shared" si="10" ref="O10:O35">U10+AA10</f>
        <v>9</v>
      </c>
      <c r="P10" s="116">
        <f aca="true" t="shared" si="11" ref="P10:P35">V10+AB10</f>
        <v>15</v>
      </c>
      <c r="Q10" s="117">
        <f aca="true" t="shared" si="12" ref="Q10:Q35">W10+AC10</f>
        <v>9</v>
      </c>
      <c r="R10" s="116">
        <f aca="true" t="shared" si="13" ref="R10:R35">X10+AD10</f>
        <v>0</v>
      </c>
      <c r="S10" s="118">
        <f aca="true" t="shared" si="14" ref="S10:S35">Y10+AE10</f>
        <v>0</v>
      </c>
      <c r="T10" s="10">
        <f aca="true" t="shared" si="15" ref="T10:T35">V10+X10</f>
        <v>15</v>
      </c>
      <c r="U10" s="115">
        <f aca="true" t="shared" si="16" ref="U10:U35">W10+Y10</f>
        <v>9</v>
      </c>
      <c r="V10" s="116">
        <v>15</v>
      </c>
      <c r="W10" s="117">
        <v>9</v>
      </c>
      <c r="X10" s="116">
        <v>0</v>
      </c>
      <c r="Y10" s="118">
        <v>0</v>
      </c>
      <c r="Z10" s="10">
        <f aca="true" t="shared" si="17" ref="Z10:Z35">AB10+AD10</f>
        <v>0</v>
      </c>
      <c r="AA10" s="115">
        <f aca="true" t="shared" si="18" ref="AA10:AA35">AC10+AE10</f>
        <v>0</v>
      </c>
      <c r="AB10" s="116">
        <v>0</v>
      </c>
      <c r="AC10" s="117">
        <v>0</v>
      </c>
      <c r="AD10" s="116">
        <v>0</v>
      </c>
      <c r="AE10" s="118">
        <v>0</v>
      </c>
      <c r="AF10" s="251">
        <v>0</v>
      </c>
      <c r="AG10" s="251">
        <v>0</v>
      </c>
      <c r="AH10" s="109"/>
      <c r="AI10" s="119"/>
      <c r="AJ10" s="120"/>
      <c r="AK10" s="121"/>
      <c r="AL10" s="134"/>
      <c r="AM10" s="135"/>
    </row>
    <row r="11" spans="1:39" ht="21" customHeight="1">
      <c r="A11" s="22" t="s">
        <v>92</v>
      </c>
      <c r="B11" s="10">
        <f t="shared" si="1"/>
        <v>3</v>
      </c>
      <c r="C11" s="115">
        <f t="shared" si="2"/>
        <v>2</v>
      </c>
      <c r="D11" s="116">
        <f t="shared" si="3"/>
        <v>3</v>
      </c>
      <c r="E11" s="117">
        <f t="shared" si="4"/>
        <v>2</v>
      </c>
      <c r="F11" s="116">
        <f t="shared" si="5"/>
        <v>0</v>
      </c>
      <c r="G11" s="118">
        <f t="shared" si="6"/>
        <v>0</v>
      </c>
      <c r="H11" s="10">
        <f t="shared" si="7"/>
        <v>0</v>
      </c>
      <c r="I11" s="115">
        <f t="shared" si="8"/>
        <v>0</v>
      </c>
      <c r="J11" s="116">
        <v>0</v>
      </c>
      <c r="K11" s="117">
        <v>0</v>
      </c>
      <c r="L11" s="116">
        <v>0</v>
      </c>
      <c r="M11" s="118">
        <v>0</v>
      </c>
      <c r="N11" s="10">
        <f t="shared" si="9"/>
        <v>3</v>
      </c>
      <c r="O11" s="115">
        <f t="shared" si="10"/>
        <v>2</v>
      </c>
      <c r="P11" s="116">
        <f t="shared" si="11"/>
        <v>2</v>
      </c>
      <c r="Q11" s="117">
        <f t="shared" si="12"/>
        <v>2</v>
      </c>
      <c r="R11" s="116">
        <f t="shared" si="13"/>
        <v>1</v>
      </c>
      <c r="S11" s="118">
        <f t="shared" si="14"/>
        <v>0</v>
      </c>
      <c r="T11" s="10">
        <f t="shared" si="15"/>
        <v>3</v>
      </c>
      <c r="U11" s="115">
        <f t="shared" si="16"/>
        <v>2</v>
      </c>
      <c r="V11" s="116">
        <v>2</v>
      </c>
      <c r="W11" s="117">
        <v>2</v>
      </c>
      <c r="X11" s="116">
        <v>1</v>
      </c>
      <c r="Y11" s="118">
        <v>0</v>
      </c>
      <c r="Z11" s="10">
        <f t="shared" si="17"/>
        <v>0</v>
      </c>
      <c r="AA11" s="115">
        <f t="shared" si="18"/>
        <v>0</v>
      </c>
      <c r="AB11" s="116">
        <v>0</v>
      </c>
      <c r="AC11" s="117">
        <v>0</v>
      </c>
      <c r="AD11" s="116">
        <v>0</v>
      </c>
      <c r="AE11" s="118">
        <v>0</v>
      </c>
      <c r="AF11" s="251">
        <v>0</v>
      </c>
      <c r="AG11" s="251">
        <v>0</v>
      </c>
      <c r="AH11" s="7"/>
      <c r="AI11" s="119"/>
      <c r="AJ11" s="120"/>
      <c r="AK11" s="121"/>
      <c r="AL11" s="122"/>
      <c r="AM11" s="123"/>
    </row>
    <row r="12" spans="1:39" ht="21" customHeight="1">
      <c r="A12" s="22" t="s">
        <v>93</v>
      </c>
      <c r="B12" s="10">
        <f t="shared" si="1"/>
        <v>3</v>
      </c>
      <c r="C12" s="115">
        <f t="shared" si="2"/>
        <v>1</v>
      </c>
      <c r="D12" s="116">
        <f t="shared" si="3"/>
        <v>3</v>
      </c>
      <c r="E12" s="117">
        <f t="shared" si="4"/>
        <v>1</v>
      </c>
      <c r="F12" s="116">
        <f t="shared" si="5"/>
        <v>0</v>
      </c>
      <c r="G12" s="118">
        <f t="shared" si="6"/>
        <v>0</v>
      </c>
      <c r="H12" s="10">
        <f t="shared" si="7"/>
        <v>0</v>
      </c>
      <c r="I12" s="115">
        <f t="shared" si="8"/>
        <v>0</v>
      </c>
      <c r="J12" s="116">
        <v>0</v>
      </c>
      <c r="K12" s="117">
        <v>0</v>
      </c>
      <c r="L12" s="116">
        <v>0</v>
      </c>
      <c r="M12" s="118">
        <v>0</v>
      </c>
      <c r="N12" s="10">
        <f t="shared" si="9"/>
        <v>3</v>
      </c>
      <c r="O12" s="115">
        <f t="shared" si="10"/>
        <v>1</v>
      </c>
      <c r="P12" s="116">
        <f t="shared" si="11"/>
        <v>2</v>
      </c>
      <c r="Q12" s="117">
        <f t="shared" si="12"/>
        <v>1</v>
      </c>
      <c r="R12" s="116">
        <f t="shared" si="13"/>
        <v>1</v>
      </c>
      <c r="S12" s="118">
        <f t="shared" si="14"/>
        <v>0</v>
      </c>
      <c r="T12" s="10">
        <f t="shared" si="15"/>
        <v>3</v>
      </c>
      <c r="U12" s="115">
        <f t="shared" si="16"/>
        <v>1</v>
      </c>
      <c r="V12" s="116">
        <v>2</v>
      </c>
      <c r="W12" s="117">
        <v>1</v>
      </c>
      <c r="X12" s="116">
        <v>1</v>
      </c>
      <c r="Y12" s="118">
        <v>0</v>
      </c>
      <c r="Z12" s="10">
        <f t="shared" si="17"/>
        <v>0</v>
      </c>
      <c r="AA12" s="115">
        <f t="shared" si="18"/>
        <v>0</v>
      </c>
      <c r="AB12" s="116">
        <v>0</v>
      </c>
      <c r="AC12" s="117">
        <v>0</v>
      </c>
      <c r="AD12" s="116">
        <v>0</v>
      </c>
      <c r="AE12" s="118">
        <v>0</v>
      </c>
      <c r="AF12" s="251">
        <v>0</v>
      </c>
      <c r="AG12" s="251">
        <v>0</v>
      </c>
      <c r="AH12" s="7"/>
      <c r="AI12" s="119"/>
      <c r="AJ12" s="120"/>
      <c r="AK12" s="121"/>
      <c r="AL12" s="122"/>
      <c r="AM12" s="123"/>
    </row>
    <row r="13" spans="1:39" ht="21" customHeight="1">
      <c r="A13" s="22" t="s">
        <v>94</v>
      </c>
      <c r="B13" s="10">
        <f t="shared" si="1"/>
        <v>0</v>
      </c>
      <c r="C13" s="115">
        <f t="shared" si="2"/>
        <v>0</v>
      </c>
      <c r="D13" s="116">
        <f t="shared" si="3"/>
        <v>0</v>
      </c>
      <c r="E13" s="117">
        <f t="shared" si="4"/>
        <v>0</v>
      </c>
      <c r="F13" s="116">
        <f t="shared" si="5"/>
        <v>0</v>
      </c>
      <c r="G13" s="118">
        <f t="shared" si="6"/>
        <v>0</v>
      </c>
      <c r="H13" s="10">
        <f t="shared" si="7"/>
        <v>0</v>
      </c>
      <c r="I13" s="115">
        <f t="shared" si="8"/>
        <v>0</v>
      </c>
      <c r="J13" s="116">
        <v>0</v>
      </c>
      <c r="K13" s="117">
        <v>0</v>
      </c>
      <c r="L13" s="116">
        <v>0</v>
      </c>
      <c r="M13" s="118">
        <v>0</v>
      </c>
      <c r="N13" s="10">
        <f t="shared" si="9"/>
        <v>0</v>
      </c>
      <c r="O13" s="115">
        <f t="shared" si="10"/>
        <v>0</v>
      </c>
      <c r="P13" s="116">
        <f t="shared" si="11"/>
        <v>0</v>
      </c>
      <c r="Q13" s="117">
        <f t="shared" si="12"/>
        <v>0</v>
      </c>
      <c r="R13" s="116">
        <f t="shared" si="13"/>
        <v>0</v>
      </c>
      <c r="S13" s="118">
        <f t="shared" si="14"/>
        <v>0</v>
      </c>
      <c r="T13" s="10">
        <f t="shared" si="15"/>
        <v>0</v>
      </c>
      <c r="U13" s="115">
        <f t="shared" si="16"/>
        <v>0</v>
      </c>
      <c r="V13" s="116">
        <v>0</v>
      </c>
      <c r="W13" s="117">
        <v>0</v>
      </c>
      <c r="X13" s="116">
        <v>0</v>
      </c>
      <c r="Y13" s="118">
        <v>0</v>
      </c>
      <c r="Z13" s="10">
        <f t="shared" si="17"/>
        <v>0</v>
      </c>
      <c r="AA13" s="115">
        <f t="shared" si="18"/>
        <v>0</v>
      </c>
      <c r="AB13" s="116">
        <v>0</v>
      </c>
      <c r="AC13" s="117">
        <v>0</v>
      </c>
      <c r="AD13" s="116">
        <v>0</v>
      </c>
      <c r="AE13" s="118">
        <v>0</v>
      </c>
      <c r="AF13" s="251">
        <v>0</v>
      </c>
      <c r="AG13" s="251">
        <v>2</v>
      </c>
      <c r="AH13" s="7"/>
      <c r="AI13" s="119"/>
      <c r="AJ13" s="120"/>
      <c r="AK13" s="121"/>
      <c r="AL13" s="122"/>
      <c r="AM13" s="123"/>
    </row>
    <row r="14" spans="1:39" ht="21" customHeight="1">
      <c r="A14" s="22" t="s">
        <v>95</v>
      </c>
      <c r="B14" s="10">
        <f t="shared" si="1"/>
        <v>0</v>
      </c>
      <c r="C14" s="115">
        <f t="shared" si="2"/>
        <v>0</v>
      </c>
      <c r="D14" s="116">
        <f t="shared" si="3"/>
        <v>0</v>
      </c>
      <c r="E14" s="117">
        <f t="shared" si="4"/>
        <v>0</v>
      </c>
      <c r="F14" s="116">
        <f t="shared" si="5"/>
        <v>0</v>
      </c>
      <c r="G14" s="118">
        <f t="shared" si="6"/>
        <v>0</v>
      </c>
      <c r="H14" s="10">
        <f t="shared" si="7"/>
        <v>0</v>
      </c>
      <c r="I14" s="115">
        <f t="shared" si="8"/>
        <v>0</v>
      </c>
      <c r="J14" s="116">
        <v>0</v>
      </c>
      <c r="K14" s="117">
        <v>0</v>
      </c>
      <c r="L14" s="116">
        <v>0</v>
      </c>
      <c r="M14" s="118">
        <v>0</v>
      </c>
      <c r="N14" s="10">
        <f t="shared" si="9"/>
        <v>0</v>
      </c>
      <c r="O14" s="115">
        <f t="shared" si="10"/>
        <v>0</v>
      </c>
      <c r="P14" s="116">
        <f t="shared" si="11"/>
        <v>0</v>
      </c>
      <c r="Q14" s="117">
        <f t="shared" si="12"/>
        <v>0</v>
      </c>
      <c r="R14" s="116">
        <f t="shared" si="13"/>
        <v>0</v>
      </c>
      <c r="S14" s="118">
        <f t="shared" si="14"/>
        <v>0</v>
      </c>
      <c r="T14" s="10">
        <f t="shared" si="15"/>
        <v>0</v>
      </c>
      <c r="U14" s="115">
        <f t="shared" si="16"/>
        <v>0</v>
      </c>
      <c r="V14" s="116">
        <v>0</v>
      </c>
      <c r="W14" s="117">
        <v>0</v>
      </c>
      <c r="X14" s="116">
        <v>0</v>
      </c>
      <c r="Y14" s="118">
        <v>0</v>
      </c>
      <c r="Z14" s="10">
        <f t="shared" si="17"/>
        <v>0</v>
      </c>
      <c r="AA14" s="115">
        <f t="shared" si="18"/>
        <v>0</v>
      </c>
      <c r="AB14" s="116">
        <v>0</v>
      </c>
      <c r="AC14" s="117">
        <v>0</v>
      </c>
      <c r="AD14" s="116">
        <v>0</v>
      </c>
      <c r="AE14" s="118">
        <v>0</v>
      </c>
      <c r="AF14" s="251">
        <v>0</v>
      </c>
      <c r="AG14" s="251">
        <v>2</v>
      </c>
      <c r="AH14" s="7"/>
      <c r="AI14" s="119"/>
      <c r="AJ14" s="120"/>
      <c r="AK14" s="121"/>
      <c r="AL14" s="122"/>
      <c r="AM14" s="123"/>
    </row>
    <row r="15" spans="1:39" ht="21" customHeight="1">
      <c r="A15" s="22" t="s">
        <v>17</v>
      </c>
      <c r="B15" s="10">
        <f t="shared" si="1"/>
        <v>0</v>
      </c>
      <c r="C15" s="115">
        <f t="shared" si="2"/>
        <v>0</v>
      </c>
      <c r="D15" s="116">
        <f t="shared" si="3"/>
        <v>0</v>
      </c>
      <c r="E15" s="117">
        <f t="shared" si="4"/>
        <v>0</v>
      </c>
      <c r="F15" s="116">
        <f t="shared" si="5"/>
        <v>0</v>
      </c>
      <c r="G15" s="118">
        <f t="shared" si="6"/>
        <v>0</v>
      </c>
      <c r="H15" s="10">
        <f t="shared" si="7"/>
        <v>0</v>
      </c>
      <c r="I15" s="115">
        <f t="shared" si="8"/>
        <v>0</v>
      </c>
      <c r="J15" s="116">
        <v>0</v>
      </c>
      <c r="K15" s="117">
        <v>0</v>
      </c>
      <c r="L15" s="116">
        <v>0</v>
      </c>
      <c r="M15" s="118">
        <v>0</v>
      </c>
      <c r="N15" s="10">
        <f t="shared" si="9"/>
        <v>0</v>
      </c>
      <c r="O15" s="115">
        <f t="shared" si="10"/>
        <v>0</v>
      </c>
      <c r="P15" s="116">
        <f t="shared" si="11"/>
        <v>0</v>
      </c>
      <c r="Q15" s="117">
        <f t="shared" si="12"/>
        <v>0</v>
      </c>
      <c r="R15" s="116">
        <f t="shared" si="13"/>
        <v>0</v>
      </c>
      <c r="S15" s="118">
        <f t="shared" si="14"/>
        <v>0</v>
      </c>
      <c r="T15" s="10">
        <f t="shared" si="15"/>
        <v>0</v>
      </c>
      <c r="U15" s="115">
        <f t="shared" si="16"/>
        <v>0</v>
      </c>
      <c r="V15" s="116">
        <v>0</v>
      </c>
      <c r="W15" s="117">
        <v>0</v>
      </c>
      <c r="X15" s="116">
        <v>0</v>
      </c>
      <c r="Y15" s="118">
        <v>0</v>
      </c>
      <c r="Z15" s="10">
        <f t="shared" si="17"/>
        <v>0</v>
      </c>
      <c r="AA15" s="115">
        <f t="shared" si="18"/>
        <v>0</v>
      </c>
      <c r="AB15" s="116">
        <v>0</v>
      </c>
      <c r="AC15" s="117">
        <v>0</v>
      </c>
      <c r="AD15" s="116">
        <v>0</v>
      </c>
      <c r="AE15" s="118">
        <v>0</v>
      </c>
      <c r="AF15" s="251">
        <v>0</v>
      </c>
      <c r="AG15" s="251">
        <v>2</v>
      </c>
      <c r="AH15" s="7"/>
      <c r="AI15" s="119"/>
      <c r="AJ15" s="120"/>
      <c r="AK15" s="121"/>
      <c r="AL15" s="122"/>
      <c r="AM15" s="123"/>
    </row>
    <row r="16" spans="1:39" ht="21" customHeight="1">
      <c r="A16" s="22" t="s">
        <v>96</v>
      </c>
      <c r="B16" s="10">
        <f t="shared" si="1"/>
        <v>0</v>
      </c>
      <c r="C16" s="115">
        <f t="shared" si="2"/>
        <v>0</v>
      </c>
      <c r="D16" s="116">
        <f t="shared" si="3"/>
        <v>0</v>
      </c>
      <c r="E16" s="117">
        <f t="shared" si="4"/>
        <v>0</v>
      </c>
      <c r="F16" s="116">
        <f t="shared" si="5"/>
        <v>0</v>
      </c>
      <c r="G16" s="118">
        <f t="shared" si="6"/>
        <v>0</v>
      </c>
      <c r="H16" s="10">
        <f t="shared" si="7"/>
        <v>0</v>
      </c>
      <c r="I16" s="115">
        <f t="shared" si="8"/>
        <v>0</v>
      </c>
      <c r="J16" s="116">
        <v>0</v>
      </c>
      <c r="K16" s="117">
        <v>0</v>
      </c>
      <c r="L16" s="116">
        <v>0</v>
      </c>
      <c r="M16" s="118">
        <v>0</v>
      </c>
      <c r="N16" s="10">
        <f t="shared" si="9"/>
        <v>0</v>
      </c>
      <c r="O16" s="115">
        <f t="shared" si="10"/>
        <v>0</v>
      </c>
      <c r="P16" s="116">
        <f t="shared" si="11"/>
        <v>0</v>
      </c>
      <c r="Q16" s="117">
        <f t="shared" si="12"/>
        <v>0</v>
      </c>
      <c r="R16" s="116">
        <f t="shared" si="13"/>
        <v>0</v>
      </c>
      <c r="S16" s="118">
        <f t="shared" si="14"/>
        <v>0</v>
      </c>
      <c r="T16" s="10">
        <f t="shared" si="15"/>
        <v>0</v>
      </c>
      <c r="U16" s="115">
        <f t="shared" si="16"/>
        <v>0</v>
      </c>
      <c r="V16" s="116">
        <v>0</v>
      </c>
      <c r="W16" s="117">
        <v>0</v>
      </c>
      <c r="X16" s="116">
        <v>0</v>
      </c>
      <c r="Y16" s="118">
        <v>0</v>
      </c>
      <c r="Z16" s="10">
        <f t="shared" si="17"/>
        <v>0</v>
      </c>
      <c r="AA16" s="115">
        <f t="shared" si="18"/>
        <v>0</v>
      </c>
      <c r="AB16" s="116">
        <v>0</v>
      </c>
      <c r="AC16" s="117">
        <v>0</v>
      </c>
      <c r="AD16" s="116">
        <v>0</v>
      </c>
      <c r="AE16" s="118">
        <v>0</v>
      </c>
      <c r="AF16" s="251">
        <v>0</v>
      </c>
      <c r="AG16" s="251">
        <v>2</v>
      </c>
      <c r="AH16" s="7"/>
      <c r="AI16" s="119"/>
      <c r="AJ16" s="120"/>
      <c r="AK16" s="121"/>
      <c r="AL16" s="122"/>
      <c r="AM16" s="123"/>
    </row>
    <row r="17" spans="1:39" ht="21" customHeight="1">
      <c r="A17" s="22" t="s">
        <v>97</v>
      </c>
      <c r="B17" s="10">
        <f t="shared" si="1"/>
        <v>0</v>
      </c>
      <c r="C17" s="115">
        <f t="shared" si="2"/>
        <v>0</v>
      </c>
      <c r="D17" s="116">
        <f t="shared" si="3"/>
        <v>0</v>
      </c>
      <c r="E17" s="117">
        <f t="shared" si="4"/>
        <v>0</v>
      </c>
      <c r="F17" s="116">
        <f t="shared" si="5"/>
        <v>0</v>
      </c>
      <c r="G17" s="118">
        <f t="shared" si="6"/>
        <v>0</v>
      </c>
      <c r="H17" s="10">
        <f t="shared" si="7"/>
        <v>0</v>
      </c>
      <c r="I17" s="115">
        <f t="shared" si="8"/>
        <v>0</v>
      </c>
      <c r="J17" s="116">
        <v>0</v>
      </c>
      <c r="K17" s="117">
        <v>0</v>
      </c>
      <c r="L17" s="116">
        <v>0</v>
      </c>
      <c r="M17" s="118">
        <v>0</v>
      </c>
      <c r="N17" s="10">
        <f t="shared" si="9"/>
        <v>0</v>
      </c>
      <c r="O17" s="115">
        <f t="shared" si="10"/>
        <v>0</v>
      </c>
      <c r="P17" s="116">
        <f t="shared" si="11"/>
        <v>0</v>
      </c>
      <c r="Q17" s="117">
        <f t="shared" si="12"/>
        <v>0</v>
      </c>
      <c r="R17" s="116">
        <f t="shared" si="13"/>
        <v>0</v>
      </c>
      <c r="S17" s="118">
        <f t="shared" si="14"/>
        <v>0</v>
      </c>
      <c r="T17" s="10">
        <f t="shared" si="15"/>
        <v>0</v>
      </c>
      <c r="U17" s="115">
        <f t="shared" si="16"/>
        <v>0</v>
      </c>
      <c r="V17" s="116">
        <v>0</v>
      </c>
      <c r="W17" s="117">
        <v>0</v>
      </c>
      <c r="X17" s="116">
        <v>0</v>
      </c>
      <c r="Y17" s="118">
        <v>0</v>
      </c>
      <c r="Z17" s="10">
        <f t="shared" si="17"/>
        <v>0</v>
      </c>
      <c r="AA17" s="115">
        <f t="shared" si="18"/>
        <v>0</v>
      </c>
      <c r="AB17" s="116">
        <v>0</v>
      </c>
      <c r="AC17" s="117">
        <v>0</v>
      </c>
      <c r="AD17" s="116">
        <v>0</v>
      </c>
      <c r="AE17" s="118">
        <v>0</v>
      </c>
      <c r="AF17" s="251">
        <v>0</v>
      </c>
      <c r="AG17" s="251">
        <v>2</v>
      </c>
      <c r="AH17" s="7"/>
      <c r="AI17" s="119"/>
      <c r="AJ17" s="120"/>
      <c r="AK17" s="121"/>
      <c r="AL17" s="122"/>
      <c r="AM17" s="123"/>
    </row>
    <row r="18" spans="1:39" ht="21" customHeight="1">
      <c r="A18" s="22" t="s">
        <v>18</v>
      </c>
      <c r="B18" s="10">
        <f t="shared" si="1"/>
        <v>0</v>
      </c>
      <c r="C18" s="115">
        <f t="shared" si="2"/>
        <v>0</v>
      </c>
      <c r="D18" s="116">
        <f t="shared" si="3"/>
        <v>0</v>
      </c>
      <c r="E18" s="117">
        <f t="shared" si="4"/>
        <v>0</v>
      </c>
      <c r="F18" s="116">
        <f t="shared" si="5"/>
        <v>0</v>
      </c>
      <c r="G18" s="118">
        <f t="shared" si="6"/>
        <v>0</v>
      </c>
      <c r="H18" s="10">
        <f t="shared" si="7"/>
        <v>0</v>
      </c>
      <c r="I18" s="115">
        <f t="shared" si="8"/>
        <v>0</v>
      </c>
      <c r="J18" s="116">
        <v>0</v>
      </c>
      <c r="K18" s="117">
        <v>0</v>
      </c>
      <c r="L18" s="116">
        <v>0</v>
      </c>
      <c r="M18" s="118">
        <v>0</v>
      </c>
      <c r="N18" s="10">
        <f t="shared" si="9"/>
        <v>0</v>
      </c>
      <c r="O18" s="115">
        <f t="shared" si="10"/>
        <v>0</v>
      </c>
      <c r="P18" s="116">
        <f t="shared" si="11"/>
        <v>0</v>
      </c>
      <c r="Q18" s="117">
        <f t="shared" si="12"/>
        <v>0</v>
      </c>
      <c r="R18" s="116">
        <f t="shared" si="13"/>
        <v>0</v>
      </c>
      <c r="S18" s="118">
        <f t="shared" si="14"/>
        <v>0</v>
      </c>
      <c r="T18" s="10">
        <f t="shared" si="15"/>
        <v>0</v>
      </c>
      <c r="U18" s="115">
        <f t="shared" si="16"/>
        <v>0</v>
      </c>
      <c r="V18" s="116">
        <v>0</v>
      </c>
      <c r="W18" s="117">
        <v>0</v>
      </c>
      <c r="X18" s="116">
        <v>0</v>
      </c>
      <c r="Y18" s="118">
        <v>0</v>
      </c>
      <c r="Z18" s="10">
        <f t="shared" si="17"/>
        <v>0</v>
      </c>
      <c r="AA18" s="115">
        <f t="shared" si="18"/>
        <v>0</v>
      </c>
      <c r="AB18" s="116">
        <v>0</v>
      </c>
      <c r="AC18" s="117">
        <v>0</v>
      </c>
      <c r="AD18" s="116">
        <v>0</v>
      </c>
      <c r="AE18" s="118">
        <v>0</v>
      </c>
      <c r="AF18" s="251">
        <v>0</v>
      </c>
      <c r="AG18" s="251">
        <v>2</v>
      </c>
      <c r="AH18" s="7"/>
      <c r="AI18" s="119"/>
      <c r="AJ18" s="120"/>
      <c r="AK18" s="121"/>
      <c r="AL18" s="122"/>
      <c r="AM18" s="123"/>
    </row>
    <row r="19" spans="1:39" ht="21" customHeight="1">
      <c r="A19" s="22" t="s">
        <v>98</v>
      </c>
      <c r="B19" s="10">
        <f t="shared" si="1"/>
        <v>0</v>
      </c>
      <c r="C19" s="115">
        <f t="shared" si="2"/>
        <v>0</v>
      </c>
      <c r="D19" s="116">
        <f t="shared" si="3"/>
        <v>0</v>
      </c>
      <c r="E19" s="117">
        <f t="shared" si="4"/>
        <v>0</v>
      </c>
      <c r="F19" s="116">
        <f t="shared" si="5"/>
        <v>0</v>
      </c>
      <c r="G19" s="118">
        <f t="shared" si="6"/>
        <v>0</v>
      </c>
      <c r="H19" s="10">
        <f t="shared" si="7"/>
        <v>0</v>
      </c>
      <c r="I19" s="115">
        <f t="shared" si="8"/>
        <v>0</v>
      </c>
      <c r="J19" s="116">
        <v>0</v>
      </c>
      <c r="K19" s="117">
        <v>0</v>
      </c>
      <c r="L19" s="116">
        <v>0</v>
      </c>
      <c r="M19" s="118">
        <v>0</v>
      </c>
      <c r="N19" s="10">
        <f t="shared" si="9"/>
        <v>0</v>
      </c>
      <c r="O19" s="115">
        <f t="shared" si="10"/>
        <v>0</v>
      </c>
      <c r="P19" s="116">
        <f t="shared" si="11"/>
        <v>0</v>
      </c>
      <c r="Q19" s="117">
        <f t="shared" si="12"/>
        <v>0</v>
      </c>
      <c r="R19" s="116">
        <f t="shared" si="13"/>
        <v>0</v>
      </c>
      <c r="S19" s="118">
        <f t="shared" si="14"/>
        <v>0</v>
      </c>
      <c r="T19" s="10">
        <f t="shared" si="15"/>
        <v>0</v>
      </c>
      <c r="U19" s="115">
        <f t="shared" si="16"/>
        <v>0</v>
      </c>
      <c r="V19" s="116">
        <v>0</v>
      </c>
      <c r="W19" s="117">
        <v>0</v>
      </c>
      <c r="X19" s="116">
        <v>0</v>
      </c>
      <c r="Y19" s="118">
        <v>0</v>
      </c>
      <c r="Z19" s="10">
        <f t="shared" si="17"/>
        <v>0</v>
      </c>
      <c r="AA19" s="115">
        <f t="shared" si="18"/>
        <v>0</v>
      </c>
      <c r="AB19" s="116">
        <v>0</v>
      </c>
      <c r="AC19" s="117">
        <v>0</v>
      </c>
      <c r="AD19" s="116">
        <v>0</v>
      </c>
      <c r="AE19" s="118">
        <v>0</v>
      </c>
      <c r="AF19" s="251">
        <v>0</v>
      </c>
      <c r="AG19" s="251">
        <v>2</v>
      </c>
      <c r="AH19" s="7"/>
      <c r="AI19" s="119"/>
      <c r="AJ19" s="120"/>
      <c r="AK19" s="121"/>
      <c r="AL19" s="122"/>
      <c r="AM19" s="123"/>
    </row>
    <row r="20" spans="1:39" ht="21" customHeight="1">
      <c r="A20" s="22" t="s">
        <v>99</v>
      </c>
      <c r="B20" s="10">
        <f t="shared" si="1"/>
        <v>0</v>
      </c>
      <c r="C20" s="115">
        <f t="shared" si="2"/>
        <v>0</v>
      </c>
      <c r="D20" s="116">
        <f t="shared" si="3"/>
        <v>0</v>
      </c>
      <c r="E20" s="117">
        <f t="shared" si="4"/>
        <v>0</v>
      </c>
      <c r="F20" s="116">
        <f t="shared" si="5"/>
        <v>0</v>
      </c>
      <c r="G20" s="118">
        <f t="shared" si="6"/>
        <v>0</v>
      </c>
      <c r="H20" s="10">
        <f t="shared" si="7"/>
        <v>0</v>
      </c>
      <c r="I20" s="115">
        <f t="shared" si="8"/>
        <v>0</v>
      </c>
      <c r="J20" s="116">
        <v>0</v>
      </c>
      <c r="K20" s="117">
        <v>0</v>
      </c>
      <c r="L20" s="116">
        <v>0</v>
      </c>
      <c r="M20" s="118">
        <v>0</v>
      </c>
      <c r="N20" s="10">
        <f t="shared" si="9"/>
        <v>0</v>
      </c>
      <c r="O20" s="115">
        <f t="shared" si="10"/>
        <v>0</v>
      </c>
      <c r="P20" s="116">
        <f t="shared" si="11"/>
        <v>0</v>
      </c>
      <c r="Q20" s="117">
        <f t="shared" si="12"/>
        <v>0</v>
      </c>
      <c r="R20" s="116">
        <f t="shared" si="13"/>
        <v>0</v>
      </c>
      <c r="S20" s="118">
        <f t="shared" si="14"/>
        <v>0</v>
      </c>
      <c r="T20" s="10">
        <f t="shared" si="15"/>
        <v>0</v>
      </c>
      <c r="U20" s="115">
        <f t="shared" si="16"/>
        <v>0</v>
      </c>
      <c r="V20" s="116">
        <v>0</v>
      </c>
      <c r="W20" s="117">
        <v>0</v>
      </c>
      <c r="X20" s="116">
        <v>0</v>
      </c>
      <c r="Y20" s="118">
        <v>0</v>
      </c>
      <c r="Z20" s="10">
        <f t="shared" si="17"/>
        <v>0</v>
      </c>
      <c r="AA20" s="115">
        <f t="shared" si="18"/>
        <v>0</v>
      </c>
      <c r="AB20" s="116">
        <v>0</v>
      </c>
      <c r="AC20" s="117">
        <v>0</v>
      </c>
      <c r="AD20" s="116">
        <v>0</v>
      </c>
      <c r="AE20" s="118">
        <v>0</v>
      </c>
      <c r="AF20" s="251">
        <v>0</v>
      </c>
      <c r="AG20" s="251">
        <v>2</v>
      </c>
      <c r="AH20" s="7"/>
      <c r="AI20" s="119"/>
      <c r="AJ20" s="120"/>
      <c r="AK20" s="121"/>
      <c r="AL20" s="122"/>
      <c r="AM20" s="123"/>
    </row>
    <row r="21" spans="1:39" ht="21" customHeight="1">
      <c r="A21" s="22" t="s">
        <v>100</v>
      </c>
      <c r="B21" s="10">
        <f t="shared" si="1"/>
        <v>0</v>
      </c>
      <c r="C21" s="115">
        <f t="shared" si="2"/>
        <v>0</v>
      </c>
      <c r="D21" s="116">
        <f t="shared" si="3"/>
        <v>0</v>
      </c>
      <c r="E21" s="117">
        <f t="shared" si="4"/>
        <v>0</v>
      </c>
      <c r="F21" s="116">
        <f t="shared" si="5"/>
        <v>0</v>
      </c>
      <c r="G21" s="118">
        <f t="shared" si="6"/>
        <v>0</v>
      </c>
      <c r="H21" s="10">
        <f t="shared" si="7"/>
        <v>0</v>
      </c>
      <c r="I21" s="115">
        <f t="shared" si="8"/>
        <v>0</v>
      </c>
      <c r="J21" s="116">
        <v>0</v>
      </c>
      <c r="K21" s="117">
        <v>0</v>
      </c>
      <c r="L21" s="116">
        <v>0</v>
      </c>
      <c r="M21" s="118">
        <v>0</v>
      </c>
      <c r="N21" s="10">
        <f t="shared" si="9"/>
        <v>0</v>
      </c>
      <c r="O21" s="115">
        <f t="shared" si="10"/>
        <v>0</v>
      </c>
      <c r="P21" s="116">
        <f t="shared" si="11"/>
        <v>0</v>
      </c>
      <c r="Q21" s="117">
        <f t="shared" si="12"/>
        <v>0</v>
      </c>
      <c r="R21" s="116">
        <f t="shared" si="13"/>
        <v>0</v>
      </c>
      <c r="S21" s="118">
        <f t="shared" si="14"/>
        <v>0</v>
      </c>
      <c r="T21" s="10">
        <f t="shared" si="15"/>
        <v>0</v>
      </c>
      <c r="U21" s="115">
        <f t="shared" si="16"/>
        <v>0</v>
      </c>
      <c r="V21" s="116">
        <v>0</v>
      </c>
      <c r="W21" s="117">
        <v>0</v>
      </c>
      <c r="X21" s="116">
        <v>0</v>
      </c>
      <c r="Y21" s="118">
        <v>0</v>
      </c>
      <c r="Z21" s="10">
        <f t="shared" si="17"/>
        <v>0</v>
      </c>
      <c r="AA21" s="115">
        <f t="shared" si="18"/>
        <v>0</v>
      </c>
      <c r="AB21" s="116">
        <v>0</v>
      </c>
      <c r="AC21" s="117">
        <v>0</v>
      </c>
      <c r="AD21" s="116">
        <v>0</v>
      </c>
      <c r="AE21" s="118">
        <v>0</v>
      </c>
      <c r="AF21" s="251">
        <v>0</v>
      </c>
      <c r="AG21" s="251">
        <v>2</v>
      </c>
      <c r="AH21" s="7"/>
      <c r="AI21" s="119"/>
      <c r="AJ21" s="120"/>
      <c r="AK21" s="121"/>
      <c r="AL21" s="122"/>
      <c r="AM21" s="123"/>
    </row>
    <row r="22" spans="1:39" ht="21" customHeight="1">
      <c r="A22" s="22" t="s">
        <v>101</v>
      </c>
      <c r="B22" s="10">
        <f t="shared" si="1"/>
        <v>3</v>
      </c>
      <c r="C22" s="115">
        <f t="shared" si="2"/>
        <v>2</v>
      </c>
      <c r="D22" s="116">
        <f t="shared" si="3"/>
        <v>3</v>
      </c>
      <c r="E22" s="117">
        <f t="shared" si="4"/>
        <v>2</v>
      </c>
      <c r="F22" s="116">
        <f t="shared" si="5"/>
        <v>0</v>
      </c>
      <c r="G22" s="118">
        <f t="shared" si="6"/>
        <v>0</v>
      </c>
      <c r="H22" s="10">
        <f t="shared" si="7"/>
        <v>0</v>
      </c>
      <c r="I22" s="115">
        <f t="shared" si="8"/>
        <v>0</v>
      </c>
      <c r="J22" s="116">
        <v>0</v>
      </c>
      <c r="K22" s="117">
        <v>0</v>
      </c>
      <c r="L22" s="116">
        <v>0</v>
      </c>
      <c r="M22" s="118">
        <v>0</v>
      </c>
      <c r="N22" s="10">
        <f t="shared" si="9"/>
        <v>3</v>
      </c>
      <c r="O22" s="115">
        <f t="shared" si="10"/>
        <v>2</v>
      </c>
      <c r="P22" s="116">
        <f t="shared" si="11"/>
        <v>2</v>
      </c>
      <c r="Q22" s="117">
        <f t="shared" si="12"/>
        <v>2</v>
      </c>
      <c r="R22" s="116">
        <f t="shared" si="13"/>
        <v>1</v>
      </c>
      <c r="S22" s="118">
        <f t="shared" si="14"/>
        <v>0</v>
      </c>
      <c r="T22" s="10">
        <f t="shared" si="15"/>
        <v>3</v>
      </c>
      <c r="U22" s="115">
        <f t="shared" si="16"/>
        <v>2</v>
      </c>
      <c r="V22" s="116">
        <v>2</v>
      </c>
      <c r="W22" s="117">
        <v>2</v>
      </c>
      <c r="X22" s="116">
        <v>1</v>
      </c>
      <c r="Y22" s="118">
        <v>0</v>
      </c>
      <c r="Z22" s="10">
        <f t="shared" si="17"/>
        <v>0</v>
      </c>
      <c r="AA22" s="115">
        <f t="shared" si="18"/>
        <v>0</v>
      </c>
      <c r="AB22" s="116">
        <v>0</v>
      </c>
      <c r="AC22" s="117">
        <v>0</v>
      </c>
      <c r="AD22" s="116">
        <v>0</v>
      </c>
      <c r="AE22" s="118">
        <v>0</v>
      </c>
      <c r="AF22" s="251">
        <v>0</v>
      </c>
      <c r="AG22" s="251">
        <v>0</v>
      </c>
      <c r="AH22" s="7"/>
      <c r="AI22" s="119"/>
      <c r="AJ22" s="120"/>
      <c r="AK22" s="121"/>
      <c r="AL22" s="122"/>
      <c r="AM22" s="123"/>
    </row>
    <row r="23" spans="1:39" ht="21" customHeight="1">
      <c r="A23" s="22" t="s">
        <v>102</v>
      </c>
      <c r="B23" s="10">
        <f t="shared" si="1"/>
        <v>0</v>
      </c>
      <c r="C23" s="115">
        <f t="shared" si="2"/>
        <v>0</v>
      </c>
      <c r="D23" s="116">
        <f t="shared" si="3"/>
        <v>0</v>
      </c>
      <c r="E23" s="117">
        <f t="shared" si="4"/>
        <v>0</v>
      </c>
      <c r="F23" s="116">
        <f t="shared" si="5"/>
        <v>0</v>
      </c>
      <c r="G23" s="118">
        <f t="shared" si="6"/>
        <v>0</v>
      </c>
      <c r="H23" s="10">
        <f t="shared" si="7"/>
        <v>0</v>
      </c>
      <c r="I23" s="115">
        <f t="shared" si="8"/>
        <v>0</v>
      </c>
      <c r="J23" s="116">
        <v>0</v>
      </c>
      <c r="K23" s="117">
        <v>0</v>
      </c>
      <c r="L23" s="116">
        <v>0</v>
      </c>
      <c r="M23" s="118">
        <v>0</v>
      </c>
      <c r="N23" s="10">
        <f t="shared" si="9"/>
        <v>0</v>
      </c>
      <c r="O23" s="115">
        <f t="shared" si="10"/>
        <v>0</v>
      </c>
      <c r="P23" s="116">
        <f t="shared" si="11"/>
        <v>0</v>
      </c>
      <c r="Q23" s="117">
        <f t="shared" si="12"/>
        <v>0</v>
      </c>
      <c r="R23" s="116">
        <f t="shared" si="13"/>
        <v>0</v>
      </c>
      <c r="S23" s="118">
        <f t="shared" si="14"/>
        <v>0</v>
      </c>
      <c r="T23" s="10">
        <f t="shared" si="15"/>
        <v>0</v>
      </c>
      <c r="U23" s="115">
        <f t="shared" si="16"/>
        <v>0</v>
      </c>
      <c r="V23" s="116">
        <v>0</v>
      </c>
      <c r="W23" s="117">
        <v>0</v>
      </c>
      <c r="X23" s="116">
        <v>0</v>
      </c>
      <c r="Y23" s="118">
        <v>0</v>
      </c>
      <c r="Z23" s="10">
        <f t="shared" si="17"/>
        <v>0</v>
      </c>
      <c r="AA23" s="115">
        <f t="shared" si="18"/>
        <v>0</v>
      </c>
      <c r="AB23" s="116">
        <v>0</v>
      </c>
      <c r="AC23" s="117">
        <v>0</v>
      </c>
      <c r="AD23" s="116">
        <v>0</v>
      </c>
      <c r="AE23" s="118">
        <v>0</v>
      </c>
      <c r="AF23" s="251">
        <v>0</v>
      </c>
      <c r="AG23" s="251">
        <v>2</v>
      </c>
      <c r="AH23" s="7"/>
      <c r="AI23" s="119"/>
      <c r="AJ23" s="120"/>
      <c r="AK23" s="121"/>
      <c r="AL23" s="122"/>
      <c r="AM23" s="123"/>
    </row>
    <row r="24" spans="1:39" ht="21" customHeight="1">
      <c r="A24" s="22" t="s">
        <v>103</v>
      </c>
      <c r="B24" s="10">
        <f t="shared" si="1"/>
        <v>3</v>
      </c>
      <c r="C24" s="115">
        <f t="shared" si="2"/>
        <v>2</v>
      </c>
      <c r="D24" s="116">
        <f t="shared" si="3"/>
        <v>3</v>
      </c>
      <c r="E24" s="117">
        <f t="shared" si="4"/>
        <v>2</v>
      </c>
      <c r="F24" s="116">
        <f t="shared" si="5"/>
        <v>0</v>
      </c>
      <c r="G24" s="118">
        <f t="shared" si="6"/>
        <v>0</v>
      </c>
      <c r="H24" s="10">
        <f t="shared" si="7"/>
        <v>0</v>
      </c>
      <c r="I24" s="115">
        <f t="shared" si="8"/>
        <v>0</v>
      </c>
      <c r="J24" s="116">
        <v>0</v>
      </c>
      <c r="K24" s="117">
        <v>0</v>
      </c>
      <c r="L24" s="116">
        <v>0</v>
      </c>
      <c r="M24" s="118">
        <v>0</v>
      </c>
      <c r="N24" s="10">
        <f t="shared" si="9"/>
        <v>3</v>
      </c>
      <c r="O24" s="115">
        <f t="shared" si="10"/>
        <v>2</v>
      </c>
      <c r="P24" s="116">
        <f t="shared" si="11"/>
        <v>2</v>
      </c>
      <c r="Q24" s="117">
        <f t="shared" si="12"/>
        <v>2</v>
      </c>
      <c r="R24" s="116">
        <f t="shared" si="13"/>
        <v>1</v>
      </c>
      <c r="S24" s="118">
        <f t="shared" si="14"/>
        <v>0</v>
      </c>
      <c r="T24" s="10">
        <f t="shared" si="15"/>
        <v>3</v>
      </c>
      <c r="U24" s="115">
        <f t="shared" si="16"/>
        <v>2</v>
      </c>
      <c r="V24" s="116">
        <v>2</v>
      </c>
      <c r="W24" s="117">
        <v>2</v>
      </c>
      <c r="X24" s="116">
        <v>1</v>
      </c>
      <c r="Y24" s="118">
        <v>0</v>
      </c>
      <c r="Z24" s="10">
        <f t="shared" si="17"/>
        <v>0</v>
      </c>
      <c r="AA24" s="115">
        <f t="shared" si="18"/>
        <v>0</v>
      </c>
      <c r="AB24" s="116">
        <v>0</v>
      </c>
      <c r="AC24" s="117">
        <v>0</v>
      </c>
      <c r="AD24" s="116">
        <v>0</v>
      </c>
      <c r="AE24" s="118">
        <v>0</v>
      </c>
      <c r="AF24" s="251">
        <v>0</v>
      </c>
      <c r="AG24" s="251">
        <v>0</v>
      </c>
      <c r="AH24" s="7"/>
      <c r="AI24" s="119"/>
      <c r="AJ24" s="120"/>
      <c r="AK24" s="121"/>
      <c r="AL24" s="122"/>
      <c r="AM24" s="123"/>
    </row>
    <row r="25" spans="1:39" ht="21" customHeight="1">
      <c r="A25" s="22" t="s">
        <v>104</v>
      </c>
      <c r="B25" s="10">
        <f t="shared" si="1"/>
        <v>0</v>
      </c>
      <c r="C25" s="115">
        <f t="shared" si="2"/>
        <v>0</v>
      </c>
      <c r="D25" s="116">
        <f t="shared" si="3"/>
        <v>0</v>
      </c>
      <c r="E25" s="117">
        <f t="shared" si="4"/>
        <v>0</v>
      </c>
      <c r="F25" s="116">
        <f t="shared" si="5"/>
        <v>0</v>
      </c>
      <c r="G25" s="118">
        <f t="shared" si="6"/>
        <v>0</v>
      </c>
      <c r="H25" s="10">
        <f t="shared" si="7"/>
        <v>0</v>
      </c>
      <c r="I25" s="115">
        <f t="shared" si="8"/>
        <v>0</v>
      </c>
      <c r="J25" s="116">
        <v>0</v>
      </c>
      <c r="K25" s="117">
        <v>0</v>
      </c>
      <c r="L25" s="116">
        <v>0</v>
      </c>
      <c r="M25" s="118">
        <v>0</v>
      </c>
      <c r="N25" s="10">
        <f t="shared" si="9"/>
        <v>0</v>
      </c>
      <c r="O25" s="115">
        <f t="shared" si="10"/>
        <v>0</v>
      </c>
      <c r="P25" s="116">
        <f t="shared" si="11"/>
        <v>0</v>
      </c>
      <c r="Q25" s="117">
        <f t="shared" si="12"/>
        <v>0</v>
      </c>
      <c r="R25" s="116">
        <f t="shared" si="13"/>
        <v>0</v>
      </c>
      <c r="S25" s="118">
        <f t="shared" si="14"/>
        <v>0</v>
      </c>
      <c r="T25" s="10">
        <f t="shared" si="15"/>
        <v>0</v>
      </c>
      <c r="U25" s="115">
        <f t="shared" si="16"/>
        <v>0</v>
      </c>
      <c r="V25" s="116">
        <v>0</v>
      </c>
      <c r="W25" s="117">
        <v>0</v>
      </c>
      <c r="X25" s="116">
        <v>0</v>
      </c>
      <c r="Y25" s="118">
        <v>0</v>
      </c>
      <c r="Z25" s="10">
        <f t="shared" si="17"/>
        <v>0</v>
      </c>
      <c r="AA25" s="115">
        <f t="shared" si="18"/>
        <v>0</v>
      </c>
      <c r="AB25" s="116">
        <v>0</v>
      </c>
      <c r="AC25" s="117">
        <v>0</v>
      </c>
      <c r="AD25" s="116">
        <v>0</v>
      </c>
      <c r="AE25" s="118">
        <v>0</v>
      </c>
      <c r="AF25" s="251">
        <v>0</v>
      </c>
      <c r="AG25" s="251">
        <v>2</v>
      </c>
      <c r="AH25" s="7"/>
      <c r="AI25" s="119"/>
      <c r="AJ25" s="120"/>
      <c r="AK25" s="121"/>
      <c r="AL25" s="122"/>
      <c r="AM25" s="123"/>
    </row>
    <row r="26" spans="1:39" ht="21" customHeight="1">
      <c r="A26" s="6" t="s">
        <v>208</v>
      </c>
      <c r="B26" s="10">
        <f t="shared" si="1"/>
        <v>0</v>
      </c>
      <c r="C26" s="115">
        <f t="shared" si="2"/>
        <v>0</v>
      </c>
      <c r="D26" s="116">
        <f t="shared" si="3"/>
        <v>0</v>
      </c>
      <c r="E26" s="117">
        <f t="shared" si="4"/>
        <v>0</v>
      </c>
      <c r="F26" s="116">
        <f t="shared" si="5"/>
        <v>0</v>
      </c>
      <c r="G26" s="118">
        <f t="shared" si="6"/>
        <v>0</v>
      </c>
      <c r="H26" s="10">
        <f t="shared" si="7"/>
        <v>0</v>
      </c>
      <c r="I26" s="115">
        <f t="shared" si="8"/>
        <v>0</v>
      </c>
      <c r="J26" s="116">
        <v>0</v>
      </c>
      <c r="K26" s="117">
        <v>0</v>
      </c>
      <c r="L26" s="116">
        <v>0</v>
      </c>
      <c r="M26" s="118">
        <v>0</v>
      </c>
      <c r="N26" s="10">
        <f t="shared" si="9"/>
        <v>0</v>
      </c>
      <c r="O26" s="115">
        <f t="shared" si="10"/>
        <v>0</v>
      </c>
      <c r="P26" s="116">
        <f t="shared" si="11"/>
        <v>0</v>
      </c>
      <c r="Q26" s="117">
        <f t="shared" si="12"/>
        <v>0</v>
      </c>
      <c r="R26" s="116">
        <f t="shared" si="13"/>
        <v>0</v>
      </c>
      <c r="S26" s="118">
        <f t="shared" si="14"/>
        <v>0</v>
      </c>
      <c r="T26" s="10">
        <f t="shared" si="15"/>
        <v>0</v>
      </c>
      <c r="U26" s="115">
        <f t="shared" si="16"/>
        <v>0</v>
      </c>
      <c r="V26" s="116">
        <v>0</v>
      </c>
      <c r="W26" s="117">
        <v>0</v>
      </c>
      <c r="X26" s="116">
        <v>0</v>
      </c>
      <c r="Y26" s="118">
        <v>0</v>
      </c>
      <c r="Z26" s="10">
        <f t="shared" si="17"/>
        <v>0</v>
      </c>
      <c r="AA26" s="115">
        <f t="shared" si="18"/>
        <v>0</v>
      </c>
      <c r="AB26" s="116">
        <v>0</v>
      </c>
      <c r="AC26" s="117">
        <v>0</v>
      </c>
      <c r="AD26" s="116">
        <v>0</v>
      </c>
      <c r="AE26" s="118">
        <v>0</v>
      </c>
      <c r="AF26" s="251">
        <v>0</v>
      </c>
      <c r="AG26" s="251">
        <v>5</v>
      </c>
      <c r="AH26" s="7"/>
      <c r="AI26" s="119"/>
      <c r="AJ26" s="120"/>
      <c r="AK26" s="121"/>
      <c r="AL26" s="122"/>
      <c r="AM26" s="123"/>
    </row>
    <row r="27" spans="1:39" ht="21" customHeight="1">
      <c r="A27" s="6" t="s">
        <v>209</v>
      </c>
      <c r="B27" s="10">
        <f>H27+N27</f>
        <v>0</v>
      </c>
      <c r="C27" s="115">
        <f>I27+O27</f>
        <v>0</v>
      </c>
      <c r="D27" s="116">
        <f>J27+T27</f>
        <v>0</v>
      </c>
      <c r="E27" s="117">
        <f>K27+U27</f>
        <v>0</v>
      </c>
      <c r="F27" s="116">
        <f>L27+Z27</f>
        <v>0</v>
      </c>
      <c r="G27" s="118">
        <f>M27+AA27</f>
        <v>0</v>
      </c>
      <c r="H27" s="10">
        <f>J27+L27</f>
        <v>0</v>
      </c>
      <c r="I27" s="115">
        <f>K27+M27</f>
        <v>0</v>
      </c>
      <c r="J27" s="116">
        <v>0</v>
      </c>
      <c r="K27" s="117">
        <v>0</v>
      </c>
      <c r="L27" s="116">
        <v>0</v>
      </c>
      <c r="M27" s="118">
        <v>0</v>
      </c>
      <c r="N27" s="10">
        <f aca="true" t="shared" si="19" ref="N27:S27">T27+Z27</f>
        <v>0</v>
      </c>
      <c r="O27" s="115">
        <f t="shared" si="19"/>
        <v>0</v>
      </c>
      <c r="P27" s="116">
        <f t="shared" si="19"/>
        <v>0</v>
      </c>
      <c r="Q27" s="117">
        <f t="shared" si="19"/>
        <v>0</v>
      </c>
      <c r="R27" s="116">
        <f t="shared" si="19"/>
        <v>0</v>
      </c>
      <c r="S27" s="118">
        <f t="shared" si="19"/>
        <v>0</v>
      </c>
      <c r="T27" s="10">
        <f>V27+X27</f>
        <v>0</v>
      </c>
      <c r="U27" s="115">
        <f>W27+Y27</f>
        <v>0</v>
      </c>
      <c r="V27" s="116">
        <v>0</v>
      </c>
      <c r="W27" s="117">
        <v>0</v>
      </c>
      <c r="X27" s="116">
        <v>0</v>
      </c>
      <c r="Y27" s="118">
        <v>0</v>
      </c>
      <c r="Z27" s="10">
        <f>AB27+AD27</f>
        <v>0</v>
      </c>
      <c r="AA27" s="115">
        <f>AC27+AE27</f>
        <v>0</v>
      </c>
      <c r="AB27" s="116">
        <v>0</v>
      </c>
      <c r="AC27" s="117">
        <v>0</v>
      </c>
      <c r="AD27" s="116">
        <v>0</v>
      </c>
      <c r="AE27" s="118">
        <v>0</v>
      </c>
      <c r="AF27" s="251">
        <v>0</v>
      </c>
      <c r="AG27" s="251">
        <v>3</v>
      </c>
      <c r="AH27" s="7"/>
      <c r="AI27" s="119"/>
      <c r="AJ27" s="120"/>
      <c r="AK27" s="121"/>
      <c r="AL27" s="122"/>
      <c r="AM27" s="123"/>
    </row>
    <row r="28" spans="1:39" ht="21" customHeight="1">
      <c r="A28" s="6" t="s">
        <v>140</v>
      </c>
      <c r="B28" s="10">
        <f t="shared" si="1"/>
        <v>4</v>
      </c>
      <c r="C28" s="115">
        <f t="shared" si="2"/>
        <v>4</v>
      </c>
      <c r="D28" s="116">
        <f t="shared" si="3"/>
        <v>4</v>
      </c>
      <c r="E28" s="117">
        <f t="shared" si="4"/>
        <v>4</v>
      </c>
      <c r="F28" s="116">
        <f t="shared" si="5"/>
        <v>0</v>
      </c>
      <c r="G28" s="118">
        <f t="shared" si="6"/>
        <v>0</v>
      </c>
      <c r="H28" s="10">
        <f t="shared" si="7"/>
        <v>1</v>
      </c>
      <c r="I28" s="115">
        <f t="shared" si="8"/>
        <v>1</v>
      </c>
      <c r="J28" s="116">
        <v>1</v>
      </c>
      <c r="K28" s="117">
        <v>1</v>
      </c>
      <c r="L28" s="116">
        <v>0</v>
      </c>
      <c r="M28" s="118">
        <v>0</v>
      </c>
      <c r="N28" s="10">
        <f t="shared" si="9"/>
        <v>3</v>
      </c>
      <c r="O28" s="115">
        <f t="shared" si="10"/>
        <v>3</v>
      </c>
      <c r="P28" s="116">
        <f t="shared" si="11"/>
        <v>3</v>
      </c>
      <c r="Q28" s="117">
        <f t="shared" si="12"/>
        <v>3</v>
      </c>
      <c r="R28" s="116">
        <f t="shared" si="13"/>
        <v>0</v>
      </c>
      <c r="S28" s="118">
        <f t="shared" si="14"/>
        <v>0</v>
      </c>
      <c r="T28" s="10">
        <f t="shared" si="15"/>
        <v>3</v>
      </c>
      <c r="U28" s="115">
        <f t="shared" si="16"/>
        <v>3</v>
      </c>
      <c r="V28" s="116">
        <v>3</v>
      </c>
      <c r="W28" s="117">
        <v>3</v>
      </c>
      <c r="X28" s="116">
        <v>0</v>
      </c>
      <c r="Y28" s="118">
        <v>0</v>
      </c>
      <c r="Z28" s="10">
        <f t="shared" si="17"/>
        <v>0</v>
      </c>
      <c r="AA28" s="115">
        <f t="shared" si="18"/>
        <v>0</v>
      </c>
      <c r="AB28" s="116">
        <v>0</v>
      </c>
      <c r="AC28" s="117">
        <v>0</v>
      </c>
      <c r="AD28" s="116">
        <v>0</v>
      </c>
      <c r="AE28" s="118">
        <v>0</v>
      </c>
      <c r="AF28" s="251">
        <v>0</v>
      </c>
      <c r="AG28" s="251">
        <v>0</v>
      </c>
      <c r="AH28" s="7"/>
      <c r="AI28" s="119"/>
      <c r="AJ28" s="120"/>
      <c r="AK28" s="121"/>
      <c r="AL28" s="122"/>
      <c r="AM28" s="123"/>
    </row>
    <row r="29" spans="1:39" ht="21" customHeight="1">
      <c r="A29" s="6" t="s">
        <v>141</v>
      </c>
      <c r="B29" s="10">
        <f t="shared" si="1"/>
        <v>4</v>
      </c>
      <c r="C29" s="115">
        <f t="shared" si="2"/>
        <v>4</v>
      </c>
      <c r="D29" s="116">
        <f t="shared" si="3"/>
        <v>4</v>
      </c>
      <c r="E29" s="117">
        <f t="shared" si="4"/>
        <v>4</v>
      </c>
      <c r="F29" s="116">
        <f t="shared" si="5"/>
        <v>0</v>
      </c>
      <c r="G29" s="118">
        <f t="shared" si="6"/>
        <v>0</v>
      </c>
      <c r="H29" s="10">
        <f t="shared" si="7"/>
        <v>1</v>
      </c>
      <c r="I29" s="115">
        <f t="shared" si="8"/>
        <v>1</v>
      </c>
      <c r="J29" s="116">
        <v>1</v>
      </c>
      <c r="K29" s="117">
        <v>1</v>
      </c>
      <c r="L29" s="116">
        <v>0</v>
      </c>
      <c r="M29" s="118">
        <v>0</v>
      </c>
      <c r="N29" s="10">
        <f t="shared" si="9"/>
        <v>3</v>
      </c>
      <c r="O29" s="115">
        <f t="shared" si="10"/>
        <v>3</v>
      </c>
      <c r="P29" s="116">
        <f t="shared" si="11"/>
        <v>3</v>
      </c>
      <c r="Q29" s="117">
        <f t="shared" si="12"/>
        <v>3</v>
      </c>
      <c r="R29" s="116">
        <f t="shared" si="13"/>
        <v>0</v>
      </c>
      <c r="S29" s="118">
        <f t="shared" si="14"/>
        <v>0</v>
      </c>
      <c r="T29" s="10">
        <f t="shared" si="15"/>
        <v>3</v>
      </c>
      <c r="U29" s="115">
        <f t="shared" si="16"/>
        <v>3</v>
      </c>
      <c r="V29" s="116">
        <v>3</v>
      </c>
      <c r="W29" s="117">
        <v>3</v>
      </c>
      <c r="X29" s="116">
        <v>0</v>
      </c>
      <c r="Y29" s="118">
        <v>0</v>
      </c>
      <c r="Z29" s="10">
        <f t="shared" si="17"/>
        <v>0</v>
      </c>
      <c r="AA29" s="115">
        <f t="shared" si="18"/>
        <v>0</v>
      </c>
      <c r="AB29" s="116">
        <v>0</v>
      </c>
      <c r="AC29" s="117">
        <v>0</v>
      </c>
      <c r="AD29" s="116">
        <v>0</v>
      </c>
      <c r="AE29" s="118">
        <v>0</v>
      </c>
      <c r="AF29" s="251">
        <v>0</v>
      </c>
      <c r="AG29" s="251">
        <v>0</v>
      </c>
      <c r="AH29" s="7"/>
      <c r="AI29" s="119"/>
      <c r="AJ29" s="120"/>
      <c r="AK29" s="121"/>
      <c r="AL29" s="122"/>
      <c r="AM29" s="123"/>
    </row>
    <row r="30" spans="1:39" ht="21" customHeight="1">
      <c r="A30" s="6" t="s">
        <v>142</v>
      </c>
      <c r="B30" s="10">
        <f t="shared" si="1"/>
        <v>5</v>
      </c>
      <c r="C30" s="115">
        <f t="shared" si="2"/>
        <v>5</v>
      </c>
      <c r="D30" s="116">
        <f t="shared" si="3"/>
        <v>5</v>
      </c>
      <c r="E30" s="117">
        <f t="shared" si="4"/>
        <v>5</v>
      </c>
      <c r="F30" s="116">
        <f t="shared" si="5"/>
        <v>0</v>
      </c>
      <c r="G30" s="118">
        <f t="shared" si="6"/>
        <v>0</v>
      </c>
      <c r="H30" s="10">
        <f t="shared" si="7"/>
        <v>1</v>
      </c>
      <c r="I30" s="115">
        <f t="shared" si="8"/>
        <v>1</v>
      </c>
      <c r="J30" s="116">
        <v>1</v>
      </c>
      <c r="K30" s="117">
        <v>1</v>
      </c>
      <c r="L30" s="116">
        <v>0</v>
      </c>
      <c r="M30" s="118">
        <v>0</v>
      </c>
      <c r="N30" s="10">
        <f t="shared" si="9"/>
        <v>4</v>
      </c>
      <c r="O30" s="115">
        <f t="shared" si="10"/>
        <v>4</v>
      </c>
      <c r="P30" s="116">
        <f t="shared" si="11"/>
        <v>3</v>
      </c>
      <c r="Q30" s="117">
        <f t="shared" si="12"/>
        <v>3</v>
      </c>
      <c r="R30" s="116">
        <f t="shared" si="13"/>
        <v>1</v>
      </c>
      <c r="S30" s="118">
        <f t="shared" si="14"/>
        <v>1</v>
      </c>
      <c r="T30" s="10">
        <f t="shared" si="15"/>
        <v>4</v>
      </c>
      <c r="U30" s="115">
        <f t="shared" si="16"/>
        <v>4</v>
      </c>
      <c r="V30" s="116">
        <v>3</v>
      </c>
      <c r="W30" s="117">
        <v>3</v>
      </c>
      <c r="X30" s="116">
        <v>1</v>
      </c>
      <c r="Y30" s="118">
        <v>1</v>
      </c>
      <c r="Z30" s="10">
        <f t="shared" si="17"/>
        <v>0</v>
      </c>
      <c r="AA30" s="115">
        <f t="shared" si="18"/>
        <v>0</v>
      </c>
      <c r="AB30" s="116">
        <v>0</v>
      </c>
      <c r="AC30" s="117">
        <v>0</v>
      </c>
      <c r="AD30" s="116">
        <v>0</v>
      </c>
      <c r="AE30" s="118">
        <v>0</v>
      </c>
      <c r="AF30" s="251">
        <v>0</v>
      </c>
      <c r="AG30" s="251">
        <v>0</v>
      </c>
      <c r="AH30" s="7"/>
      <c r="AI30" s="119"/>
      <c r="AJ30" s="120"/>
      <c r="AK30" s="121"/>
      <c r="AL30" s="122"/>
      <c r="AM30" s="123"/>
    </row>
    <row r="31" spans="1:39" ht="21" customHeight="1">
      <c r="A31" s="6" t="s">
        <v>150</v>
      </c>
      <c r="B31" s="10">
        <f t="shared" si="1"/>
        <v>1</v>
      </c>
      <c r="C31" s="115">
        <f t="shared" si="2"/>
        <v>0</v>
      </c>
      <c r="D31" s="116">
        <f t="shared" si="3"/>
        <v>1</v>
      </c>
      <c r="E31" s="117">
        <f t="shared" si="4"/>
        <v>0</v>
      </c>
      <c r="F31" s="116">
        <f t="shared" si="5"/>
        <v>0</v>
      </c>
      <c r="G31" s="118">
        <f t="shared" si="6"/>
        <v>0</v>
      </c>
      <c r="H31" s="10">
        <f t="shared" si="7"/>
        <v>0</v>
      </c>
      <c r="I31" s="115">
        <f t="shared" si="8"/>
        <v>0</v>
      </c>
      <c r="J31" s="116">
        <v>0</v>
      </c>
      <c r="K31" s="117">
        <v>0</v>
      </c>
      <c r="L31" s="116">
        <v>0</v>
      </c>
      <c r="M31" s="118">
        <v>0</v>
      </c>
      <c r="N31" s="10">
        <f t="shared" si="9"/>
        <v>1</v>
      </c>
      <c r="O31" s="115">
        <f t="shared" si="10"/>
        <v>0</v>
      </c>
      <c r="P31" s="116">
        <f t="shared" si="11"/>
        <v>1</v>
      </c>
      <c r="Q31" s="117">
        <f t="shared" si="12"/>
        <v>0</v>
      </c>
      <c r="R31" s="116">
        <f t="shared" si="13"/>
        <v>0</v>
      </c>
      <c r="S31" s="118">
        <f t="shared" si="14"/>
        <v>0</v>
      </c>
      <c r="T31" s="10">
        <f t="shared" si="15"/>
        <v>1</v>
      </c>
      <c r="U31" s="115">
        <f t="shared" si="16"/>
        <v>0</v>
      </c>
      <c r="V31" s="116">
        <v>1</v>
      </c>
      <c r="W31" s="117">
        <v>0</v>
      </c>
      <c r="X31" s="116">
        <v>0</v>
      </c>
      <c r="Y31" s="118">
        <v>0</v>
      </c>
      <c r="Z31" s="10">
        <f t="shared" si="17"/>
        <v>0</v>
      </c>
      <c r="AA31" s="115">
        <f t="shared" si="18"/>
        <v>0</v>
      </c>
      <c r="AB31" s="116">
        <v>0</v>
      </c>
      <c r="AC31" s="117">
        <v>0</v>
      </c>
      <c r="AD31" s="116">
        <v>0</v>
      </c>
      <c r="AE31" s="118">
        <v>0</v>
      </c>
      <c r="AF31" s="251">
        <v>0</v>
      </c>
      <c r="AG31" s="251">
        <v>0</v>
      </c>
      <c r="AH31" s="7"/>
      <c r="AI31" s="119"/>
      <c r="AJ31" s="120"/>
      <c r="AK31" s="121"/>
      <c r="AL31" s="122"/>
      <c r="AM31" s="123"/>
    </row>
    <row r="32" spans="1:39" ht="21" customHeight="1">
      <c r="A32" s="6" t="s">
        <v>153</v>
      </c>
      <c r="B32" s="10">
        <f t="shared" si="1"/>
        <v>2</v>
      </c>
      <c r="C32" s="115">
        <f t="shared" si="2"/>
        <v>0</v>
      </c>
      <c r="D32" s="116">
        <f t="shared" si="3"/>
        <v>2</v>
      </c>
      <c r="E32" s="117">
        <f t="shared" si="4"/>
        <v>0</v>
      </c>
      <c r="F32" s="116">
        <f t="shared" si="5"/>
        <v>0</v>
      </c>
      <c r="G32" s="118">
        <f t="shared" si="6"/>
        <v>0</v>
      </c>
      <c r="H32" s="10">
        <f t="shared" si="7"/>
        <v>0</v>
      </c>
      <c r="I32" s="115">
        <f t="shared" si="8"/>
        <v>0</v>
      </c>
      <c r="J32" s="116">
        <v>0</v>
      </c>
      <c r="K32" s="117">
        <v>0</v>
      </c>
      <c r="L32" s="116">
        <v>0</v>
      </c>
      <c r="M32" s="118">
        <v>0</v>
      </c>
      <c r="N32" s="10">
        <f t="shared" si="9"/>
        <v>2</v>
      </c>
      <c r="O32" s="115">
        <f t="shared" si="10"/>
        <v>0</v>
      </c>
      <c r="P32" s="116">
        <f t="shared" si="11"/>
        <v>2</v>
      </c>
      <c r="Q32" s="117">
        <f t="shared" si="12"/>
        <v>0</v>
      </c>
      <c r="R32" s="116">
        <f t="shared" si="13"/>
        <v>0</v>
      </c>
      <c r="S32" s="118">
        <f t="shared" si="14"/>
        <v>0</v>
      </c>
      <c r="T32" s="10">
        <f t="shared" si="15"/>
        <v>2</v>
      </c>
      <c r="U32" s="115">
        <f t="shared" si="16"/>
        <v>0</v>
      </c>
      <c r="V32" s="116">
        <v>2</v>
      </c>
      <c r="W32" s="117">
        <v>0</v>
      </c>
      <c r="X32" s="116">
        <v>0</v>
      </c>
      <c r="Y32" s="118">
        <v>0</v>
      </c>
      <c r="Z32" s="10">
        <f t="shared" si="17"/>
        <v>0</v>
      </c>
      <c r="AA32" s="115">
        <f t="shared" si="18"/>
        <v>0</v>
      </c>
      <c r="AB32" s="116">
        <v>0</v>
      </c>
      <c r="AC32" s="117">
        <v>0</v>
      </c>
      <c r="AD32" s="116">
        <v>0</v>
      </c>
      <c r="AE32" s="118">
        <v>0</v>
      </c>
      <c r="AF32" s="251">
        <v>0</v>
      </c>
      <c r="AG32" s="251">
        <v>0</v>
      </c>
      <c r="AH32" s="7"/>
      <c r="AI32" s="119"/>
      <c r="AJ32" s="120"/>
      <c r="AK32" s="121"/>
      <c r="AL32" s="122"/>
      <c r="AM32" s="123"/>
    </row>
    <row r="33" spans="1:39" ht="21" customHeight="1">
      <c r="A33" s="6" t="s">
        <v>143</v>
      </c>
      <c r="B33" s="10">
        <f t="shared" si="1"/>
        <v>5</v>
      </c>
      <c r="C33" s="115">
        <f t="shared" si="2"/>
        <v>3</v>
      </c>
      <c r="D33" s="116">
        <f t="shared" si="3"/>
        <v>5</v>
      </c>
      <c r="E33" s="117">
        <f t="shared" si="4"/>
        <v>3</v>
      </c>
      <c r="F33" s="116">
        <f t="shared" si="5"/>
        <v>0</v>
      </c>
      <c r="G33" s="118">
        <f t="shared" si="6"/>
        <v>0</v>
      </c>
      <c r="H33" s="10">
        <f t="shared" si="7"/>
        <v>1</v>
      </c>
      <c r="I33" s="115">
        <f t="shared" si="8"/>
        <v>0</v>
      </c>
      <c r="J33" s="116">
        <v>1</v>
      </c>
      <c r="K33" s="117">
        <v>0</v>
      </c>
      <c r="L33" s="116">
        <v>0</v>
      </c>
      <c r="M33" s="118">
        <v>0</v>
      </c>
      <c r="N33" s="10">
        <f t="shared" si="9"/>
        <v>4</v>
      </c>
      <c r="O33" s="115">
        <f t="shared" si="10"/>
        <v>3</v>
      </c>
      <c r="P33" s="116">
        <f t="shared" si="11"/>
        <v>3</v>
      </c>
      <c r="Q33" s="117">
        <f t="shared" si="12"/>
        <v>3</v>
      </c>
      <c r="R33" s="116">
        <f t="shared" si="13"/>
        <v>1</v>
      </c>
      <c r="S33" s="118">
        <f t="shared" si="14"/>
        <v>0</v>
      </c>
      <c r="T33" s="10">
        <f t="shared" si="15"/>
        <v>4</v>
      </c>
      <c r="U33" s="115">
        <f t="shared" si="16"/>
        <v>3</v>
      </c>
      <c r="V33" s="116">
        <v>3</v>
      </c>
      <c r="W33" s="117">
        <v>3</v>
      </c>
      <c r="X33" s="116">
        <v>1</v>
      </c>
      <c r="Y33" s="118">
        <v>0</v>
      </c>
      <c r="Z33" s="10">
        <f t="shared" si="17"/>
        <v>0</v>
      </c>
      <c r="AA33" s="115">
        <f t="shared" si="18"/>
        <v>0</v>
      </c>
      <c r="AB33" s="116">
        <v>0</v>
      </c>
      <c r="AC33" s="117">
        <v>0</v>
      </c>
      <c r="AD33" s="116">
        <v>0</v>
      </c>
      <c r="AE33" s="118">
        <v>0</v>
      </c>
      <c r="AF33" s="251">
        <v>0</v>
      </c>
      <c r="AG33" s="251">
        <v>0</v>
      </c>
      <c r="AH33" s="7"/>
      <c r="AI33" s="119"/>
      <c r="AJ33" s="120"/>
      <c r="AK33" s="121"/>
      <c r="AL33" s="122"/>
      <c r="AM33" s="123"/>
    </row>
    <row r="34" spans="1:39" ht="21" customHeight="1">
      <c r="A34" s="6" t="s">
        <v>144</v>
      </c>
      <c r="B34" s="10">
        <f t="shared" si="1"/>
        <v>2</v>
      </c>
      <c r="C34" s="115">
        <f t="shared" si="2"/>
        <v>1</v>
      </c>
      <c r="D34" s="116">
        <f t="shared" si="3"/>
        <v>2</v>
      </c>
      <c r="E34" s="117">
        <f t="shared" si="4"/>
        <v>1</v>
      </c>
      <c r="F34" s="116">
        <f t="shared" si="5"/>
        <v>0</v>
      </c>
      <c r="G34" s="118">
        <f t="shared" si="6"/>
        <v>0</v>
      </c>
      <c r="H34" s="10">
        <f t="shared" si="7"/>
        <v>0</v>
      </c>
      <c r="I34" s="115">
        <f t="shared" si="8"/>
        <v>0</v>
      </c>
      <c r="J34" s="116">
        <v>0</v>
      </c>
      <c r="K34" s="117">
        <v>0</v>
      </c>
      <c r="L34" s="116">
        <v>0</v>
      </c>
      <c r="M34" s="118">
        <v>0</v>
      </c>
      <c r="N34" s="10">
        <f t="shared" si="9"/>
        <v>2</v>
      </c>
      <c r="O34" s="115">
        <f t="shared" si="10"/>
        <v>1</v>
      </c>
      <c r="P34" s="116">
        <f t="shared" si="11"/>
        <v>1</v>
      </c>
      <c r="Q34" s="117">
        <f t="shared" si="12"/>
        <v>1</v>
      </c>
      <c r="R34" s="116">
        <f t="shared" si="13"/>
        <v>1</v>
      </c>
      <c r="S34" s="118">
        <f t="shared" si="14"/>
        <v>0</v>
      </c>
      <c r="T34" s="10">
        <f t="shared" si="15"/>
        <v>2</v>
      </c>
      <c r="U34" s="115">
        <f t="shared" si="16"/>
        <v>1</v>
      </c>
      <c r="V34" s="116">
        <v>1</v>
      </c>
      <c r="W34" s="117">
        <v>1</v>
      </c>
      <c r="X34" s="116">
        <v>1</v>
      </c>
      <c r="Y34" s="118">
        <v>0</v>
      </c>
      <c r="Z34" s="10">
        <f t="shared" si="17"/>
        <v>0</v>
      </c>
      <c r="AA34" s="115">
        <f t="shared" si="18"/>
        <v>0</v>
      </c>
      <c r="AB34" s="116">
        <v>0</v>
      </c>
      <c r="AC34" s="117">
        <v>0</v>
      </c>
      <c r="AD34" s="116">
        <v>0</v>
      </c>
      <c r="AE34" s="118">
        <v>0</v>
      </c>
      <c r="AF34" s="251">
        <v>0</v>
      </c>
      <c r="AG34" s="251">
        <v>0</v>
      </c>
      <c r="AH34" s="7"/>
      <c r="AI34" s="119"/>
      <c r="AJ34" s="120"/>
      <c r="AK34" s="121"/>
      <c r="AL34" s="122"/>
      <c r="AM34" s="123"/>
    </row>
    <row r="35" spans="1:39" ht="21" customHeight="1">
      <c r="A35" s="6" t="s">
        <v>145</v>
      </c>
      <c r="B35" s="10">
        <f t="shared" si="1"/>
        <v>2</v>
      </c>
      <c r="C35" s="115">
        <f t="shared" si="2"/>
        <v>1</v>
      </c>
      <c r="D35" s="116">
        <f t="shared" si="3"/>
        <v>2</v>
      </c>
      <c r="E35" s="117">
        <f t="shared" si="4"/>
        <v>1</v>
      </c>
      <c r="F35" s="116">
        <f t="shared" si="5"/>
        <v>0</v>
      </c>
      <c r="G35" s="118">
        <f t="shared" si="6"/>
        <v>0</v>
      </c>
      <c r="H35" s="10">
        <f t="shared" si="7"/>
        <v>0</v>
      </c>
      <c r="I35" s="115">
        <f t="shared" si="8"/>
        <v>0</v>
      </c>
      <c r="J35" s="116">
        <v>0</v>
      </c>
      <c r="K35" s="117">
        <v>0</v>
      </c>
      <c r="L35" s="116">
        <v>0</v>
      </c>
      <c r="M35" s="118">
        <v>0</v>
      </c>
      <c r="N35" s="10">
        <f t="shared" si="9"/>
        <v>2</v>
      </c>
      <c r="O35" s="115">
        <f t="shared" si="10"/>
        <v>1</v>
      </c>
      <c r="P35" s="116">
        <f t="shared" si="11"/>
        <v>1</v>
      </c>
      <c r="Q35" s="117">
        <f t="shared" si="12"/>
        <v>1</v>
      </c>
      <c r="R35" s="116">
        <f t="shared" si="13"/>
        <v>1</v>
      </c>
      <c r="S35" s="118">
        <f t="shared" si="14"/>
        <v>0</v>
      </c>
      <c r="T35" s="10">
        <f t="shared" si="15"/>
        <v>2</v>
      </c>
      <c r="U35" s="115">
        <f t="shared" si="16"/>
        <v>1</v>
      </c>
      <c r="V35" s="116">
        <v>1</v>
      </c>
      <c r="W35" s="117">
        <v>1</v>
      </c>
      <c r="X35" s="116">
        <v>1</v>
      </c>
      <c r="Y35" s="118">
        <v>0</v>
      </c>
      <c r="Z35" s="10">
        <f t="shared" si="17"/>
        <v>0</v>
      </c>
      <c r="AA35" s="115">
        <f t="shared" si="18"/>
        <v>0</v>
      </c>
      <c r="AB35" s="116">
        <v>0</v>
      </c>
      <c r="AC35" s="117">
        <v>0</v>
      </c>
      <c r="AD35" s="116">
        <v>0</v>
      </c>
      <c r="AE35" s="118">
        <v>0</v>
      </c>
      <c r="AF35" s="251">
        <v>0</v>
      </c>
      <c r="AG35" s="251">
        <v>0</v>
      </c>
      <c r="AH35" s="7"/>
      <c r="AI35" s="119"/>
      <c r="AJ35" s="120"/>
      <c r="AK35" s="121"/>
      <c r="AL35" s="122"/>
      <c r="AM35" s="123"/>
    </row>
    <row r="36" spans="1:39" ht="21" customHeight="1">
      <c r="A36" s="8" t="s">
        <v>154</v>
      </c>
      <c r="B36" s="73">
        <f>SUM(B10:B35)</f>
        <v>70</v>
      </c>
      <c r="C36" s="124">
        <f aca="true" t="shared" si="20" ref="C36:AE36">SUM(C10:C35)</f>
        <v>48</v>
      </c>
      <c r="D36" s="125">
        <f t="shared" si="20"/>
        <v>70</v>
      </c>
      <c r="E36" s="126">
        <f t="shared" si="20"/>
        <v>48</v>
      </c>
      <c r="F36" s="125">
        <f t="shared" si="20"/>
        <v>0</v>
      </c>
      <c r="G36" s="127">
        <f t="shared" si="20"/>
        <v>0</v>
      </c>
      <c r="H36" s="73">
        <f t="shared" si="20"/>
        <v>22</v>
      </c>
      <c r="I36" s="124">
        <f t="shared" si="20"/>
        <v>17</v>
      </c>
      <c r="J36" s="125">
        <f t="shared" si="20"/>
        <v>22</v>
      </c>
      <c r="K36" s="126">
        <f t="shared" si="20"/>
        <v>17</v>
      </c>
      <c r="L36" s="125">
        <f t="shared" si="20"/>
        <v>0</v>
      </c>
      <c r="M36" s="127">
        <f t="shared" si="20"/>
        <v>0</v>
      </c>
      <c r="N36" s="73">
        <f t="shared" si="20"/>
        <v>48</v>
      </c>
      <c r="O36" s="124">
        <f t="shared" si="20"/>
        <v>31</v>
      </c>
      <c r="P36" s="125">
        <f t="shared" si="20"/>
        <v>40</v>
      </c>
      <c r="Q36" s="126">
        <f t="shared" si="20"/>
        <v>30</v>
      </c>
      <c r="R36" s="125">
        <f t="shared" si="20"/>
        <v>8</v>
      </c>
      <c r="S36" s="127">
        <f t="shared" si="20"/>
        <v>1</v>
      </c>
      <c r="T36" s="73">
        <f t="shared" si="20"/>
        <v>48</v>
      </c>
      <c r="U36" s="124">
        <f t="shared" si="20"/>
        <v>31</v>
      </c>
      <c r="V36" s="125">
        <f t="shared" si="20"/>
        <v>40</v>
      </c>
      <c r="W36" s="126">
        <f t="shared" si="20"/>
        <v>30</v>
      </c>
      <c r="X36" s="125">
        <f t="shared" si="20"/>
        <v>8</v>
      </c>
      <c r="Y36" s="127">
        <f t="shared" si="20"/>
        <v>1</v>
      </c>
      <c r="Z36" s="73">
        <f t="shared" si="20"/>
        <v>0</v>
      </c>
      <c r="AA36" s="124">
        <f t="shared" si="20"/>
        <v>0</v>
      </c>
      <c r="AB36" s="125">
        <f t="shared" si="20"/>
        <v>0</v>
      </c>
      <c r="AC36" s="126">
        <f t="shared" si="20"/>
        <v>0</v>
      </c>
      <c r="AD36" s="125">
        <f t="shared" si="20"/>
        <v>0</v>
      </c>
      <c r="AE36" s="127">
        <f t="shared" si="20"/>
        <v>0</v>
      </c>
      <c r="AF36" s="249">
        <f>SUM(AF10:AF35)</f>
        <v>0</v>
      </c>
      <c r="AG36" s="249">
        <f>SUM(AG10:AG35)</f>
        <v>30</v>
      </c>
      <c r="AH36" s="128">
        <f>'集計表1'!B34/B36</f>
        <v>5983.757142857143</v>
      </c>
      <c r="AI36" s="129">
        <f>'集計表2'!C34/'集計表1'!B34</f>
        <v>2.3530199611806246</v>
      </c>
      <c r="AJ36" s="130">
        <f>'集計表2'!F34/'集計表1'!B34</f>
        <v>0.08565091688690574</v>
      </c>
      <c r="AK36" s="131">
        <f>'集計表2'!I34/'集計表1'!B34</f>
        <v>4.47148112867453</v>
      </c>
      <c r="AL36" s="132">
        <f>'集計表2'!G34/'集計表1'!B34</f>
        <v>0.25179115844560157</v>
      </c>
      <c r="AM36" s="133">
        <f>'集計表2'!I34/'集計表2'!G34</f>
        <v>17.758690004361597</v>
      </c>
    </row>
    <row r="37" spans="1:39" ht="21" customHeight="1">
      <c r="A37" s="6" t="s">
        <v>19</v>
      </c>
      <c r="B37" s="10">
        <f aca="true" t="shared" si="21" ref="B37:C41">H37+N37</f>
        <v>12</v>
      </c>
      <c r="C37" s="115">
        <f t="shared" si="21"/>
        <v>4</v>
      </c>
      <c r="D37" s="116">
        <f aca="true" t="shared" si="22" ref="D37:E41">J37+T37</f>
        <v>12</v>
      </c>
      <c r="E37" s="117">
        <f t="shared" si="22"/>
        <v>4</v>
      </c>
      <c r="F37" s="116">
        <f aca="true" t="shared" si="23" ref="F37:G41">L37+Z37</f>
        <v>0</v>
      </c>
      <c r="G37" s="118">
        <f t="shared" si="23"/>
        <v>0</v>
      </c>
      <c r="H37" s="10">
        <f aca="true" t="shared" si="24" ref="H37:I41">J37+L37</f>
        <v>7</v>
      </c>
      <c r="I37" s="115">
        <f t="shared" si="24"/>
        <v>2</v>
      </c>
      <c r="J37" s="116">
        <v>7</v>
      </c>
      <c r="K37" s="117">
        <v>2</v>
      </c>
      <c r="L37" s="116">
        <v>0</v>
      </c>
      <c r="M37" s="118">
        <v>0</v>
      </c>
      <c r="N37" s="10">
        <f aca="true" t="shared" si="25" ref="N37:S41">T37+Z37</f>
        <v>5</v>
      </c>
      <c r="O37" s="115">
        <f t="shared" si="25"/>
        <v>2</v>
      </c>
      <c r="P37" s="116">
        <f t="shared" si="25"/>
        <v>1</v>
      </c>
      <c r="Q37" s="117">
        <f t="shared" si="25"/>
        <v>1</v>
      </c>
      <c r="R37" s="116">
        <f t="shared" si="25"/>
        <v>4</v>
      </c>
      <c r="S37" s="118">
        <f t="shared" si="25"/>
        <v>1</v>
      </c>
      <c r="T37" s="10">
        <f aca="true" t="shared" si="26" ref="T37:U41">V37+X37</f>
        <v>5</v>
      </c>
      <c r="U37" s="115">
        <f t="shared" si="26"/>
        <v>2</v>
      </c>
      <c r="V37" s="116">
        <v>1</v>
      </c>
      <c r="W37" s="117">
        <v>1</v>
      </c>
      <c r="X37" s="116">
        <v>4</v>
      </c>
      <c r="Y37" s="118">
        <v>1</v>
      </c>
      <c r="Z37" s="10">
        <f aca="true" t="shared" si="27" ref="Z37:AA41">AB37+AD37</f>
        <v>0</v>
      </c>
      <c r="AA37" s="115">
        <f t="shared" si="27"/>
        <v>0</v>
      </c>
      <c r="AB37" s="116">
        <v>0</v>
      </c>
      <c r="AC37" s="117">
        <v>0</v>
      </c>
      <c r="AD37" s="116">
        <v>0</v>
      </c>
      <c r="AE37" s="118">
        <v>0</v>
      </c>
      <c r="AF37" s="251">
        <v>0</v>
      </c>
      <c r="AG37" s="251">
        <v>33</v>
      </c>
      <c r="AH37" s="109"/>
      <c r="AI37" s="119"/>
      <c r="AJ37" s="120"/>
      <c r="AK37" s="121"/>
      <c r="AL37" s="134"/>
      <c r="AM37" s="135"/>
    </row>
    <row r="38" spans="1:39" ht="21" customHeight="1">
      <c r="A38" s="6" t="s">
        <v>35</v>
      </c>
      <c r="B38" s="10">
        <f t="shared" si="21"/>
        <v>3</v>
      </c>
      <c r="C38" s="115">
        <f t="shared" si="21"/>
        <v>2</v>
      </c>
      <c r="D38" s="116">
        <f t="shared" si="22"/>
        <v>2</v>
      </c>
      <c r="E38" s="117">
        <f t="shared" si="22"/>
        <v>2</v>
      </c>
      <c r="F38" s="116">
        <f t="shared" si="23"/>
        <v>1</v>
      </c>
      <c r="G38" s="118">
        <f t="shared" si="23"/>
        <v>0</v>
      </c>
      <c r="H38" s="10">
        <f t="shared" si="24"/>
        <v>2</v>
      </c>
      <c r="I38" s="115">
        <f t="shared" si="24"/>
        <v>1</v>
      </c>
      <c r="J38" s="116">
        <v>1</v>
      </c>
      <c r="K38" s="117">
        <v>1</v>
      </c>
      <c r="L38" s="116">
        <v>1</v>
      </c>
      <c r="M38" s="118">
        <v>0</v>
      </c>
      <c r="N38" s="10">
        <f t="shared" si="25"/>
        <v>1</v>
      </c>
      <c r="O38" s="115">
        <f t="shared" si="25"/>
        <v>1</v>
      </c>
      <c r="P38" s="116">
        <f t="shared" si="25"/>
        <v>0</v>
      </c>
      <c r="Q38" s="117">
        <f t="shared" si="25"/>
        <v>0</v>
      </c>
      <c r="R38" s="116">
        <f t="shared" si="25"/>
        <v>1</v>
      </c>
      <c r="S38" s="118">
        <f t="shared" si="25"/>
        <v>1</v>
      </c>
      <c r="T38" s="10">
        <f t="shared" si="26"/>
        <v>1</v>
      </c>
      <c r="U38" s="115">
        <f t="shared" si="26"/>
        <v>1</v>
      </c>
      <c r="V38" s="116">
        <v>0</v>
      </c>
      <c r="W38" s="117">
        <v>0</v>
      </c>
      <c r="X38" s="116">
        <v>1</v>
      </c>
      <c r="Y38" s="118">
        <v>1</v>
      </c>
      <c r="Z38" s="10">
        <f t="shared" si="27"/>
        <v>0</v>
      </c>
      <c r="AA38" s="115">
        <f t="shared" si="27"/>
        <v>0</v>
      </c>
      <c r="AB38" s="116">
        <v>0</v>
      </c>
      <c r="AC38" s="117">
        <v>0</v>
      </c>
      <c r="AD38" s="116">
        <v>0</v>
      </c>
      <c r="AE38" s="118">
        <v>0</v>
      </c>
      <c r="AF38" s="251">
        <v>0</v>
      </c>
      <c r="AG38" s="251">
        <v>5</v>
      </c>
      <c r="AH38" s="7"/>
      <c r="AI38" s="119"/>
      <c r="AJ38" s="120"/>
      <c r="AK38" s="121"/>
      <c r="AL38" s="122"/>
      <c r="AM38" s="123"/>
    </row>
    <row r="39" spans="1:39" ht="21" customHeight="1">
      <c r="A39" s="6" t="s">
        <v>129</v>
      </c>
      <c r="B39" s="10">
        <f t="shared" si="21"/>
        <v>2</v>
      </c>
      <c r="C39" s="115">
        <f t="shared" si="21"/>
        <v>1</v>
      </c>
      <c r="D39" s="116">
        <f t="shared" si="22"/>
        <v>1</v>
      </c>
      <c r="E39" s="117">
        <f t="shared" si="22"/>
        <v>1</v>
      </c>
      <c r="F39" s="116">
        <f t="shared" si="23"/>
        <v>1</v>
      </c>
      <c r="G39" s="118">
        <f t="shared" si="23"/>
        <v>0</v>
      </c>
      <c r="H39" s="10">
        <f t="shared" si="24"/>
        <v>2</v>
      </c>
      <c r="I39" s="115">
        <f t="shared" si="24"/>
        <v>1</v>
      </c>
      <c r="J39" s="116">
        <v>1</v>
      </c>
      <c r="K39" s="117">
        <v>1</v>
      </c>
      <c r="L39" s="116">
        <v>1</v>
      </c>
      <c r="M39" s="118">
        <v>0</v>
      </c>
      <c r="N39" s="10">
        <f t="shared" si="25"/>
        <v>0</v>
      </c>
      <c r="O39" s="115">
        <f t="shared" si="25"/>
        <v>0</v>
      </c>
      <c r="P39" s="116">
        <f t="shared" si="25"/>
        <v>0</v>
      </c>
      <c r="Q39" s="117">
        <f t="shared" si="25"/>
        <v>0</v>
      </c>
      <c r="R39" s="116">
        <f t="shared" si="25"/>
        <v>0</v>
      </c>
      <c r="S39" s="118">
        <f t="shared" si="25"/>
        <v>0</v>
      </c>
      <c r="T39" s="10">
        <f t="shared" si="26"/>
        <v>0</v>
      </c>
      <c r="U39" s="115">
        <f t="shared" si="26"/>
        <v>0</v>
      </c>
      <c r="V39" s="116">
        <v>0</v>
      </c>
      <c r="W39" s="117">
        <v>0</v>
      </c>
      <c r="X39" s="116">
        <v>0</v>
      </c>
      <c r="Y39" s="118">
        <v>0</v>
      </c>
      <c r="Z39" s="10">
        <f t="shared" si="27"/>
        <v>0</v>
      </c>
      <c r="AA39" s="115">
        <f t="shared" si="27"/>
        <v>0</v>
      </c>
      <c r="AB39" s="116">
        <v>0</v>
      </c>
      <c r="AC39" s="117">
        <v>0</v>
      </c>
      <c r="AD39" s="116">
        <v>0</v>
      </c>
      <c r="AE39" s="118">
        <v>0</v>
      </c>
      <c r="AF39" s="321">
        <v>0</v>
      </c>
      <c r="AG39" s="260">
        <v>5</v>
      </c>
      <c r="AH39" s="10"/>
      <c r="AI39" s="119"/>
      <c r="AJ39" s="120"/>
      <c r="AK39" s="121"/>
      <c r="AL39" s="122"/>
      <c r="AM39" s="123"/>
    </row>
    <row r="40" spans="1:39" ht="21" customHeight="1">
      <c r="A40" s="6" t="s">
        <v>130</v>
      </c>
      <c r="B40" s="10">
        <f t="shared" si="21"/>
        <v>2</v>
      </c>
      <c r="C40" s="115">
        <f t="shared" si="21"/>
        <v>1</v>
      </c>
      <c r="D40" s="116">
        <f t="shared" si="22"/>
        <v>1</v>
      </c>
      <c r="E40" s="117">
        <f t="shared" si="22"/>
        <v>1</v>
      </c>
      <c r="F40" s="116">
        <f t="shared" si="23"/>
        <v>1</v>
      </c>
      <c r="G40" s="118">
        <f t="shared" si="23"/>
        <v>0</v>
      </c>
      <c r="H40" s="10">
        <f t="shared" si="24"/>
        <v>2</v>
      </c>
      <c r="I40" s="115">
        <f t="shared" si="24"/>
        <v>1</v>
      </c>
      <c r="J40" s="116">
        <v>1</v>
      </c>
      <c r="K40" s="117">
        <v>1</v>
      </c>
      <c r="L40" s="116">
        <v>1</v>
      </c>
      <c r="M40" s="118">
        <v>0</v>
      </c>
      <c r="N40" s="10">
        <f t="shared" si="25"/>
        <v>0</v>
      </c>
      <c r="O40" s="115">
        <f t="shared" si="25"/>
        <v>0</v>
      </c>
      <c r="P40" s="116">
        <f t="shared" si="25"/>
        <v>0</v>
      </c>
      <c r="Q40" s="117">
        <f t="shared" si="25"/>
        <v>0</v>
      </c>
      <c r="R40" s="116">
        <f t="shared" si="25"/>
        <v>0</v>
      </c>
      <c r="S40" s="118">
        <f t="shared" si="25"/>
        <v>0</v>
      </c>
      <c r="T40" s="10">
        <f t="shared" si="26"/>
        <v>0</v>
      </c>
      <c r="U40" s="115">
        <f t="shared" si="26"/>
        <v>0</v>
      </c>
      <c r="V40" s="116">
        <v>0</v>
      </c>
      <c r="W40" s="117">
        <v>0</v>
      </c>
      <c r="X40" s="116">
        <v>0</v>
      </c>
      <c r="Y40" s="118">
        <v>0</v>
      </c>
      <c r="Z40" s="10">
        <f t="shared" si="27"/>
        <v>0</v>
      </c>
      <c r="AA40" s="115">
        <f t="shared" si="27"/>
        <v>0</v>
      </c>
      <c r="AB40" s="116">
        <v>0</v>
      </c>
      <c r="AC40" s="117">
        <v>0</v>
      </c>
      <c r="AD40" s="116">
        <v>0</v>
      </c>
      <c r="AE40" s="118">
        <v>0</v>
      </c>
      <c r="AF40" s="251">
        <v>0</v>
      </c>
      <c r="AG40" s="251">
        <v>5</v>
      </c>
      <c r="AH40" s="7"/>
      <c r="AI40" s="119"/>
      <c r="AJ40" s="120"/>
      <c r="AK40" s="121"/>
      <c r="AL40" s="122"/>
      <c r="AM40" s="123"/>
    </row>
    <row r="41" spans="1:39" ht="21" customHeight="1">
      <c r="A41" s="6" t="s">
        <v>131</v>
      </c>
      <c r="B41" s="10">
        <f t="shared" si="21"/>
        <v>2</v>
      </c>
      <c r="C41" s="115">
        <f t="shared" si="21"/>
        <v>1</v>
      </c>
      <c r="D41" s="116">
        <f t="shared" si="22"/>
        <v>1</v>
      </c>
      <c r="E41" s="117">
        <f t="shared" si="22"/>
        <v>1</v>
      </c>
      <c r="F41" s="116">
        <f t="shared" si="23"/>
        <v>1</v>
      </c>
      <c r="G41" s="118">
        <f t="shared" si="23"/>
        <v>0</v>
      </c>
      <c r="H41" s="10">
        <f t="shared" si="24"/>
        <v>2</v>
      </c>
      <c r="I41" s="115">
        <f t="shared" si="24"/>
        <v>1</v>
      </c>
      <c r="J41" s="116">
        <v>1</v>
      </c>
      <c r="K41" s="117">
        <v>1</v>
      </c>
      <c r="L41" s="116">
        <v>1</v>
      </c>
      <c r="M41" s="118">
        <v>0</v>
      </c>
      <c r="N41" s="10">
        <f t="shared" si="25"/>
        <v>0</v>
      </c>
      <c r="O41" s="115">
        <f t="shared" si="25"/>
        <v>0</v>
      </c>
      <c r="P41" s="116">
        <f t="shared" si="25"/>
        <v>0</v>
      </c>
      <c r="Q41" s="117">
        <f t="shared" si="25"/>
        <v>0</v>
      </c>
      <c r="R41" s="116">
        <f t="shared" si="25"/>
        <v>0</v>
      </c>
      <c r="S41" s="118">
        <f t="shared" si="25"/>
        <v>0</v>
      </c>
      <c r="T41" s="10">
        <f t="shared" si="26"/>
        <v>0</v>
      </c>
      <c r="U41" s="115">
        <f t="shared" si="26"/>
        <v>0</v>
      </c>
      <c r="V41" s="116">
        <v>0</v>
      </c>
      <c r="W41" s="117">
        <v>0</v>
      </c>
      <c r="X41" s="116">
        <v>0</v>
      </c>
      <c r="Y41" s="118">
        <v>0</v>
      </c>
      <c r="Z41" s="10">
        <f t="shared" si="27"/>
        <v>0</v>
      </c>
      <c r="AA41" s="115">
        <f t="shared" si="27"/>
        <v>0</v>
      </c>
      <c r="AB41" s="116">
        <v>0</v>
      </c>
      <c r="AC41" s="117">
        <v>0</v>
      </c>
      <c r="AD41" s="116">
        <v>0</v>
      </c>
      <c r="AE41" s="118">
        <v>0</v>
      </c>
      <c r="AF41" s="251">
        <v>0</v>
      </c>
      <c r="AG41" s="251">
        <v>5</v>
      </c>
      <c r="AH41" s="7"/>
      <c r="AI41" s="119"/>
      <c r="AJ41" s="120"/>
      <c r="AK41" s="121"/>
      <c r="AL41" s="122"/>
      <c r="AM41" s="123"/>
    </row>
    <row r="42" spans="1:39" ht="21" customHeight="1">
      <c r="A42" s="240" t="s">
        <v>155</v>
      </c>
      <c r="B42" s="84">
        <f>SUM(B37:B41)</f>
        <v>21</v>
      </c>
      <c r="C42" s="136">
        <f aca="true" t="shared" si="28" ref="C42:AE42">SUM(C37:C41)</f>
        <v>9</v>
      </c>
      <c r="D42" s="107">
        <f t="shared" si="28"/>
        <v>17</v>
      </c>
      <c r="E42" s="136">
        <f t="shared" si="28"/>
        <v>9</v>
      </c>
      <c r="F42" s="107">
        <f t="shared" si="28"/>
        <v>4</v>
      </c>
      <c r="G42" s="137">
        <f t="shared" si="28"/>
        <v>0</v>
      </c>
      <c r="H42" s="84">
        <f t="shared" si="28"/>
        <v>15</v>
      </c>
      <c r="I42" s="136">
        <f t="shared" si="28"/>
        <v>6</v>
      </c>
      <c r="J42" s="107">
        <f t="shared" si="28"/>
        <v>11</v>
      </c>
      <c r="K42" s="136">
        <f t="shared" si="28"/>
        <v>6</v>
      </c>
      <c r="L42" s="107">
        <f t="shared" si="28"/>
        <v>4</v>
      </c>
      <c r="M42" s="137">
        <f t="shared" si="28"/>
        <v>0</v>
      </c>
      <c r="N42" s="84">
        <f t="shared" si="28"/>
        <v>6</v>
      </c>
      <c r="O42" s="136">
        <f t="shared" si="28"/>
        <v>3</v>
      </c>
      <c r="P42" s="107">
        <f t="shared" si="28"/>
        <v>1</v>
      </c>
      <c r="Q42" s="136">
        <f t="shared" si="28"/>
        <v>1</v>
      </c>
      <c r="R42" s="107">
        <f t="shared" si="28"/>
        <v>5</v>
      </c>
      <c r="S42" s="137">
        <f t="shared" si="28"/>
        <v>2</v>
      </c>
      <c r="T42" s="84">
        <f t="shared" si="28"/>
        <v>6</v>
      </c>
      <c r="U42" s="136">
        <f t="shared" si="28"/>
        <v>3</v>
      </c>
      <c r="V42" s="107">
        <f t="shared" si="28"/>
        <v>1</v>
      </c>
      <c r="W42" s="136">
        <f t="shared" si="28"/>
        <v>1</v>
      </c>
      <c r="X42" s="107">
        <f t="shared" si="28"/>
        <v>5</v>
      </c>
      <c r="Y42" s="137">
        <f t="shared" si="28"/>
        <v>2</v>
      </c>
      <c r="Z42" s="84">
        <f t="shared" si="28"/>
        <v>0</v>
      </c>
      <c r="AA42" s="136">
        <f t="shared" si="28"/>
        <v>0</v>
      </c>
      <c r="AB42" s="107">
        <f t="shared" si="28"/>
        <v>0</v>
      </c>
      <c r="AC42" s="136">
        <f t="shared" si="28"/>
        <v>0</v>
      </c>
      <c r="AD42" s="107">
        <f t="shared" si="28"/>
        <v>0</v>
      </c>
      <c r="AE42" s="137">
        <f t="shared" si="28"/>
        <v>0</v>
      </c>
      <c r="AF42" s="250">
        <f>SUM(AF37:AF41)</f>
        <v>0</v>
      </c>
      <c r="AG42" s="250">
        <f>SUM(AG37:AG41)</f>
        <v>53</v>
      </c>
      <c r="AH42" s="138">
        <f>'集計表1'!B40/B42</f>
        <v>8172.809523809524</v>
      </c>
      <c r="AI42" s="139">
        <f>'集計表2'!C40/'集計表1'!B40</f>
        <v>3.382948103176037</v>
      </c>
      <c r="AJ42" s="111">
        <f>'集計表2'!F40/'集計表1'!B40</f>
        <v>0.08168782664934247</v>
      </c>
      <c r="AK42" s="139">
        <f>'集計表2'!I40/'集計表1'!B40</f>
        <v>4.550076036101125</v>
      </c>
      <c r="AL42" s="140">
        <f>'集計表2'!G40/'集計表1'!B40</f>
        <v>0.5048505788648772</v>
      </c>
      <c r="AM42" s="141">
        <f>'集計表2'!I40/'集計表2'!G40</f>
        <v>9.012718270684502</v>
      </c>
    </row>
    <row r="43" spans="1:35" ht="46.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</row>
    <row r="44" spans="1:39" ht="24" customHeight="1">
      <c r="A44" s="344" t="s">
        <v>201</v>
      </c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</row>
    <row r="45" spans="1:35" ht="18" customHeight="1">
      <c r="A45" s="2"/>
      <c r="B45" s="2"/>
      <c r="C45" s="2"/>
      <c r="D45" s="2"/>
      <c r="E45" s="2"/>
      <c r="F45" s="2"/>
      <c r="G45" s="32"/>
      <c r="H45" s="2"/>
      <c r="I45" s="2"/>
      <c r="J45" s="2"/>
      <c r="K45" s="2"/>
      <c r="L45" s="2"/>
      <c r="M45" s="32"/>
      <c r="N45" s="2"/>
      <c r="O45" s="2"/>
      <c r="P45" s="2"/>
      <c r="Q45" s="2"/>
      <c r="R45" s="2"/>
      <c r="S45" s="32"/>
      <c r="T45" s="2"/>
      <c r="U45" s="2"/>
      <c r="V45" s="2"/>
      <c r="W45" s="2"/>
      <c r="X45" s="2"/>
      <c r="Y45" s="32"/>
      <c r="Z45" s="2"/>
      <c r="AA45" s="2"/>
      <c r="AB45" s="2"/>
      <c r="AC45" s="2"/>
      <c r="AD45" s="2"/>
      <c r="AE45" s="32"/>
      <c r="AF45" s="32"/>
      <c r="AG45" s="32"/>
      <c r="AH45" s="32"/>
      <c r="AI45" s="32"/>
    </row>
    <row r="46" spans="1:39" ht="13.5">
      <c r="A46" s="39"/>
      <c r="B46" s="345" t="s">
        <v>72</v>
      </c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7"/>
      <c r="AF46" s="39"/>
      <c r="AG46" s="242"/>
      <c r="AH46" s="39"/>
      <c r="AI46" s="372" t="s">
        <v>74</v>
      </c>
      <c r="AJ46" s="373"/>
      <c r="AK46" s="374"/>
      <c r="AL46" s="372" t="s">
        <v>75</v>
      </c>
      <c r="AM46" s="374"/>
    </row>
    <row r="47" spans="1:39" ht="13.5">
      <c r="A47" s="181"/>
      <c r="B47" s="345" t="s">
        <v>195</v>
      </c>
      <c r="C47" s="353"/>
      <c r="D47" s="353"/>
      <c r="E47" s="353"/>
      <c r="F47" s="353"/>
      <c r="G47" s="354"/>
      <c r="H47" s="345" t="s">
        <v>196</v>
      </c>
      <c r="I47" s="353"/>
      <c r="J47" s="353"/>
      <c r="K47" s="353"/>
      <c r="L47" s="353"/>
      <c r="M47" s="354"/>
      <c r="N47" s="372" t="s">
        <v>205</v>
      </c>
      <c r="O47" s="373"/>
      <c r="P47" s="373"/>
      <c r="Q47" s="373"/>
      <c r="R47" s="373"/>
      <c r="S47" s="373"/>
      <c r="T47" s="373"/>
      <c r="U47" s="373"/>
      <c r="V47" s="373"/>
      <c r="W47" s="373"/>
      <c r="X47" s="373"/>
      <c r="Y47" s="373"/>
      <c r="Z47" s="373"/>
      <c r="AA47" s="373"/>
      <c r="AB47" s="373"/>
      <c r="AC47" s="373"/>
      <c r="AD47" s="373"/>
      <c r="AE47" s="374"/>
      <c r="AF47" s="181"/>
      <c r="AG47" s="247"/>
      <c r="AH47" s="181" t="s">
        <v>73</v>
      </c>
      <c r="AI47" s="377"/>
      <c r="AJ47" s="378"/>
      <c r="AK47" s="379"/>
      <c r="AL47" s="377"/>
      <c r="AM47" s="379"/>
    </row>
    <row r="48" spans="1:39" ht="13.5">
      <c r="A48" s="181" t="s">
        <v>15</v>
      </c>
      <c r="B48" s="366" t="s">
        <v>76</v>
      </c>
      <c r="C48" s="367"/>
      <c r="D48" s="368" t="s">
        <v>77</v>
      </c>
      <c r="E48" s="367"/>
      <c r="F48" s="368" t="s">
        <v>78</v>
      </c>
      <c r="G48" s="369"/>
      <c r="H48" s="366" t="s">
        <v>76</v>
      </c>
      <c r="I48" s="367"/>
      <c r="J48" s="368" t="s">
        <v>77</v>
      </c>
      <c r="K48" s="367"/>
      <c r="L48" s="368" t="s">
        <v>78</v>
      </c>
      <c r="M48" s="369"/>
      <c r="N48" s="363" t="s">
        <v>197</v>
      </c>
      <c r="O48" s="364"/>
      <c r="P48" s="364"/>
      <c r="Q48" s="364"/>
      <c r="R48" s="364"/>
      <c r="S48" s="365"/>
      <c r="T48" s="363" t="s">
        <v>77</v>
      </c>
      <c r="U48" s="364"/>
      <c r="V48" s="364"/>
      <c r="W48" s="364"/>
      <c r="X48" s="364"/>
      <c r="Y48" s="365"/>
      <c r="Z48" s="363" t="s">
        <v>78</v>
      </c>
      <c r="AA48" s="364"/>
      <c r="AB48" s="364"/>
      <c r="AC48" s="364"/>
      <c r="AD48" s="364"/>
      <c r="AE48" s="365"/>
      <c r="AF48" s="63" t="s">
        <v>202</v>
      </c>
      <c r="AG48" s="246" t="s">
        <v>203</v>
      </c>
      <c r="AH48" s="41" t="s">
        <v>90</v>
      </c>
      <c r="AI48" s="338" t="s">
        <v>79</v>
      </c>
      <c r="AJ48" s="143" t="s">
        <v>80</v>
      </c>
      <c r="AK48" s="77" t="s">
        <v>81</v>
      </c>
      <c r="AL48" s="338" t="s">
        <v>82</v>
      </c>
      <c r="AM48" s="77" t="s">
        <v>83</v>
      </c>
    </row>
    <row r="49" spans="1:39" ht="13.5">
      <c r="A49" s="181"/>
      <c r="B49" s="358"/>
      <c r="C49" s="356"/>
      <c r="D49" s="355"/>
      <c r="E49" s="356"/>
      <c r="F49" s="355"/>
      <c r="G49" s="370"/>
      <c r="H49" s="358"/>
      <c r="I49" s="356"/>
      <c r="J49" s="355"/>
      <c r="K49" s="356"/>
      <c r="L49" s="355"/>
      <c r="M49" s="370"/>
      <c r="N49" s="358" t="s">
        <v>198</v>
      </c>
      <c r="O49" s="356"/>
      <c r="P49" s="355" t="s">
        <v>199</v>
      </c>
      <c r="Q49" s="356"/>
      <c r="R49" s="355" t="s">
        <v>200</v>
      </c>
      <c r="S49" s="357"/>
      <c r="T49" s="358" t="s">
        <v>198</v>
      </c>
      <c r="U49" s="356"/>
      <c r="V49" s="355" t="s">
        <v>199</v>
      </c>
      <c r="W49" s="356"/>
      <c r="X49" s="355" t="s">
        <v>200</v>
      </c>
      <c r="Y49" s="357"/>
      <c r="Z49" s="358" t="s">
        <v>198</v>
      </c>
      <c r="AA49" s="356"/>
      <c r="AB49" s="355" t="s">
        <v>199</v>
      </c>
      <c r="AC49" s="356"/>
      <c r="AD49" s="355" t="s">
        <v>200</v>
      </c>
      <c r="AE49" s="357"/>
      <c r="AF49" s="63"/>
      <c r="AG49" s="244"/>
      <c r="AH49" s="41" t="s">
        <v>84</v>
      </c>
      <c r="AI49" s="339"/>
      <c r="AJ49" s="144" t="s">
        <v>85</v>
      </c>
      <c r="AK49" s="78" t="s">
        <v>86</v>
      </c>
      <c r="AL49" s="339"/>
      <c r="AM49" s="78" t="s">
        <v>87</v>
      </c>
    </row>
    <row r="50" spans="1:39" ht="13.5">
      <c r="A50" s="181"/>
      <c r="B50" s="359" t="s">
        <v>186</v>
      </c>
      <c r="C50" s="360"/>
      <c r="D50" s="361" t="s">
        <v>186</v>
      </c>
      <c r="E50" s="360"/>
      <c r="F50" s="361" t="s">
        <v>186</v>
      </c>
      <c r="G50" s="362"/>
      <c r="H50" s="359" t="s">
        <v>186</v>
      </c>
      <c r="I50" s="360"/>
      <c r="J50" s="361" t="s">
        <v>186</v>
      </c>
      <c r="K50" s="360"/>
      <c r="L50" s="361" t="s">
        <v>186</v>
      </c>
      <c r="M50" s="362"/>
      <c r="N50" s="359" t="s">
        <v>186</v>
      </c>
      <c r="O50" s="360"/>
      <c r="P50" s="361" t="s">
        <v>186</v>
      </c>
      <c r="Q50" s="360"/>
      <c r="R50" s="361" t="s">
        <v>186</v>
      </c>
      <c r="S50" s="362"/>
      <c r="T50" s="359" t="s">
        <v>186</v>
      </c>
      <c r="U50" s="360"/>
      <c r="V50" s="361" t="s">
        <v>186</v>
      </c>
      <c r="W50" s="360"/>
      <c r="X50" s="361" t="s">
        <v>186</v>
      </c>
      <c r="Y50" s="362"/>
      <c r="Z50" s="359" t="s">
        <v>186</v>
      </c>
      <c r="AA50" s="360"/>
      <c r="AB50" s="361" t="s">
        <v>186</v>
      </c>
      <c r="AC50" s="360"/>
      <c r="AD50" s="361" t="s">
        <v>186</v>
      </c>
      <c r="AE50" s="362"/>
      <c r="AF50" s="248"/>
      <c r="AG50" s="245"/>
      <c r="AH50" s="41"/>
      <c r="AI50" s="89"/>
      <c r="AJ50" s="144"/>
      <c r="AK50" s="78"/>
      <c r="AL50" s="89"/>
      <c r="AM50" s="78"/>
    </row>
    <row r="51" spans="1:39" ht="13.5">
      <c r="A51" s="23"/>
      <c r="B51" s="145" t="s">
        <v>88</v>
      </c>
      <c r="C51" s="146"/>
      <c r="D51" s="147" t="s">
        <v>88</v>
      </c>
      <c r="E51" s="148"/>
      <c r="F51" s="146" t="s">
        <v>88</v>
      </c>
      <c r="G51" s="146"/>
      <c r="H51" s="145" t="s">
        <v>88</v>
      </c>
      <c r="I51" s="146"/>
      <c r="J51" s="147" t="s">
        <v>88</v>
      </c>
      <c r="K51" s="148"/>
      <c r="L51" s="146" t="s">
        <v>88</v>
      </c>
      <c r="M51" s="146"/>
      <c r="N51" s="145" t="s">
        <v>88</v>
      </c>
      <c r="O51" s="146"/>
      <c r="P51" s="147" t="s">
        <v>88</v>
      </c>
      <c r="Q51" s="148"/>
      <c r="R51" s="146" t="s">
        <v>88</v>
      </c>
      <c r="S51" s="146"/>
      <c r="T51" s="145" t="s">
        <v>88</v>
      </c>
      <c r="U51" s="146"/>
      <c r="V51" s="147" t="s">
        <v>88</v>
      </c>
      <c r="W51" s="148"/>
      <c r="X51" s="146" t="s">
        <v>88</v>
      </c>
      <c r="Y51" s="146"/>
      <c r="Z51" s="145" t="s">
        <v>88</v>
      </c>
      <c r="AA51" s="146"/>
      <c r="AB51" s="147" t="s">
        <v>88</v>
      </c>
      <c r="AC51" s="148"/>
      <c r="AD51" s="375" t="s">
        <v>88</v>
      </c>
      <c r="AE51" s="376"/>
      <c r="AF51" s="44" t="s">
        <v>204</v>
      </c>
      <c r="AG51" s="146" t="s">
        <v>204</v>
      </c>
      <c r="AH51" s="44" t="s">
        <v>88</v>
      </c>
      <c r="AI51" s="79" t="s">
        <v>89</v>
      </c>
      <c r="AJ51" s="149" t="s">
        <v>50</v>
      </c>
      <c r="AK51" s="80" t="s">
        <v>50</v>
      </c>
      <c r="AL51" s="79" t="s">
        <v>185</v>
      </c>
      <c r="AM51" s="80" t="s">
        <v>50</v>
      </c>
    </row>
    <row r="52" spans="1:39" ht="21" customHeight="1">
      <c r="A52" s="22" t="s">
        <v>0</v>
      </c>
      <c r="B52" s="10">
        <f aca="true" t="shared" si="29" ref="B52:C58">H52+N52</f>
        <v>7</v>
      </c>
      <c r="C52" s="115">
        <f t="shared" si="29"/>
        <v>1</v>
      </c>
      <c r="D52" s="116">
        <f aca="true" t="shared" si="30" ref="D52:E58">J52+T52</f>
        <v>5</v>
      </c>
      <c r="E52" s="117">
        <f t="shared" si="30"/>
        <v>1</v>
      </c>
      <c r="F52" s="116">
        <f aca="true" t="shared" si="31" ref="F52:G58">L52+Z52</f>
        <v>2</v>
      </c>
      <c r="G52" s="118">
        <f t="shared" si="31"/>
        <v>0</v>
      </c>
      <c r="H52" s="10">
        <f aca="true" t="shared" si="32" ref="H52:I58">J52+L52</f>
        <v>6</v>
      </c>
      <c r="I52" s="115">
        <f t="shared" si="32"/>
        <v>1</v>
      </c>
      <c r="J52" s="116">
        <v>4</v>
      </c>
      <c r="K52" s="117">
        <v>1</v>
      </c>
      <c r="L52" s="116">
        <v>2</v>
      </c>
      <c r="M52" s="118">
        <v>0</v>
      </c>
      <c r="N52" s="10">
        <f aca="true" t="shared" si="33" ref="N52:S58">T52+Z52</f>
        <v>1</v>
      </c>
      <c r="O52" s="115">
        <f t="shared" si="33"/>
        <v>0</v>
      </c>
      <c r="P52" s="116">
        <f t="shared" si="33"/>
        <v>1</v>
      </c>
      <c r="Q52" s="117">
        <f t="shared" si="33"/>
        <v>0</v>
      </c>
      <c r="R52" s="116">
        <f t="shared" si="33"/>
        <v>0</v>
      </c>
      <c r="S52" s="118">
        <f t="shared" si="33"/>
        <v>0</v>
      </c>
      <c r="T52" s="10">
        <f aca="true" t="shared" si="34" ref="T52:U58">V52+X52</f>
        <v>1</v>
      </c>
      <c r="U52" s="115">
        <f t="shared" si="34"/>
        <v>0</v>
      </c>
      <c r="V52" s="116">
        <v>1</v>
      </c>
      <c r="W52" s="117">
        <v>0</v>
      </c>
      <c r="X52" s="116">
        <v>0</v>
      </c>
      <c r="Y52" s="118">
        <v>0</v>
      </c>
      <c r="Z52" s="10">
        <f aca="true" t="shared" si="35" ref="Z52:AA58">AB52+AD52</f>
        <v>0</v>
      </c>
      <c r="AA52" s="115">
        <f t="shared" si="35"/>
        <v>0</v>
      </c>
      <c r="AB52" s="116">
        <v>0</v>
      </c>
      <c r="AC52" s="117">
        <v>0</v>
      </c>
      <c r="AD52" s="116">
        <v>0</v>
      </c>
      <c r="AE52" s="243">
        <v>0</v>
      </c>
      <c r="AF52" s="284">
        <v>0</v>
      </c>
      <c r="AG52" s="251">
        <v>6</v>
      </c>
      <c r="AH52" s="109">
        <f>'集計表1'!B47/B52</f>
        <v>6199.571428571428</v>
      </c>
      <c r="AI52" s="119">
        <f>'集計表2'!C48/'集計表1'!B47</f>
        <v>5.818881489503883</v>
      </c>
      <c r="AJ52" s="120">
        <f>'集計表2'!F48/'集計表1'!B47</f>
        <v>0.12639122519989862</v>
      </c>
      <c r="AK52" s="121">
        <f>'集計表2'!I48/'集計表1'!B47</f>
        <v>7.1610249556420955</v>
      </c>
      <c r="AL52" s="150">
        <f>'集計表2'!G48/'集計表1'!B47</f>
        <v>0.5589787312487038</v>
      </c>
      <c r="AM52" s="135">
        <f>'集計表2'!I48/'集計表2'!G48</f>
        <v>12.810907741775909</v>
      </c>
    </row>
    <row r="53" spans="1:39" ht="21" customHeight="1">
      <c r="A53" s="27" t="s">
        <v>1</v>
      </c>
      <c r="B53" s="83">
        <f t="shared" si="29"/>
        <v>8</v>
      </c>
      <c r="C53" s="151">
        <f t="shared" si="29"/>
        <v>4</v>
      </c>
      <c r="D53" s="152">
        <f t="shared" si="30"/>
        <v>8</v>
      </c>
      <c r="E53" s="153">
        <f t="shared" si="30"/>
        <v>4</v>
      </c>
      <c r="F53" s="152">
        <f t="shared" si="31"/>
        <v>0</v>
      </c>
      <c r="G53" s="154">
        <f t="shared" si="31"/>
        <v>0</v>
      </c>
      <c r="H53" s="83">
        <f t="shared" si="32"/>
        <v>4</v>
      </c>
      <c r="I53" s="151">
        <f t="shared" si="32"/>
        <v>2</v>
      </c>
      <c r="J53" s="152">
        <v>4</v>
      </c>
      <c r="K53" s="153">
        <v>2</v>
      </c>
      <c r="L53" s="152">
        <v>0</v>
      </c>
      <c r="M53" s="154">
        <v>0</v>
      </c>
      <c r="N53" s="83">
        <f t="shared" si="33"/>
        <v>4</v>
      </c>
      <c r="O53" s="151">
        <f t="shared" si="33"/>
        <v>2</v>
      </c>
      <c r="P53" s="152">
        <f t="shared" si="33"/>
        <v>4</v>
      </c>
      <c r="Q53" s="153">
        <f t="shared" si="33"/>
        <v>2</v>
      </c>
      <c r="R53" s="152">
        <f t="shared" si="33"/>
        <v>0</v>
      </c>
      <c r="S53" s="154">
        <f t="shared" si="33"/>
        <v>0</v>
      </c>
      <c r="T53" s="83">
        <f t="shared" si="34"/>
        <v>4</v>
      </c>
      <c r="U53" s="151">
        <f t="shared" si="34"/>
        <v>2</v>
      </c>
      <c r="V53" s="152">
        <v>4</v>
      </c>
      <c r="W53" s="153">
        <v>2</v>
      </c>
      <c r="X53" s="152">
        <v>0</v>
      </c>
      <c r="Y53" s="154">
        <v>0</v>
      </c>
      <c r="Z53" s="83">
        <f t="shared" si="35"/>
        <v>0</v>
      </c>
      <c r="AA53" s="151">
        <f t="shared" si="35"/>
        <v>0</v>
      </c>
      <c r="AB53" s="152">
        <v>0</v>
      </c>
      <c r="AC53" s="153">
        <v>0</v>
      </c>
      <c r="AD53" s="152">
        <v>0</v>
      </c>
      <c r="AE53" s="258">
        <v>0</v>
      </c>
      <c r="AF53" s="259">
        <v>0</v>
      </c>
      <c r="AG53" s="252">
        <v>0</v>
      </c>
      <c r="AH53" s="155">
        <f>'集計表1'!B48/B53</f>
        <v>6113</v>
      </c>
      <c r="AI53" s="156">
        <f>'集計表2'!C49/'集計表1'!B48</f>
        <v>4.9650744315393425</v>
      </c>
      <c r="AJ53" s="157">
        <f>'集計表2'!F49/'集計表1'!B48</f>
        <v>0.13747341730737772</v>
      </c>
      <c r="AK53" s="158">
        <f>'集計表2'!I49/'集計表1'!B48</f>
        <v>2.8714011123834453</v>
      </c>
      <c r="AL53" s="159">
        <f>'集計表2'!G49/'集計表1'!B48</f>
        <v>0.08021838704400458</v>
      </c>
      <c r="AM53" s="160">
        <f>'集計表2'!I49/'集計表2'!G49</f>
        <v>35.79479989803722</v>
      </c>
    </row>
    <row r="54" spans="1:39" ht="21" customHeight="1">
      <c r="A54" s="28" t="s">
        <v>2</v>
      </c>
      <c r="B54" s="276">
        <f t="shared" si="29"/>
        <v>6</v>
      </c>
      <c r="C54" s="287">
        <f t="shared" si="29"/>
        <v>2</v>
      </c>
      <c r="D54" s="276">
        <f t="shared" si="30"/>
        <v>6</v>
      </c>
      <c r="E54" s="287">
        <f t="shared" si="30"/>
        <v>2</v>
      </c>
      <c r="F54" s="286">
        <f t="shared" si="31"/>
        <v>0</v>
      </c>
      <c r="G54" s="288">
        <f t="shared" si="31"/>
        <v>0</v>
      </c>
      <c r="H54" s="276">
        <f t="shared" si="32"/>
        <v>5</v>
      </c>
      <c r="I54" s="287">
        <f t="shared" si="32"/>
        <v>2</v>
      </c>
      <c r="J54" s="276">
        <v>5</v>
      </c>
      <c r="K54" s="287">
        <v>2</v>
      </c>
      <c r="L54" s="286">
        <v>0</v>
      </c>
      <c r="M54" s="288">
        <v>0</v>
      </c>
      <c r="N54" s="276">
        <f t="shared" si="33"/>
        <v>1</v>
      </c>
      <c r="O54" s="287">
        <f t="shared" si="33"/>
        <v>0</v>
      </c>
      <c r="P54" s="276">
        <f t="shared" si="33"/>
        <v>0</v>
      </c>
      <c r="Q54" s="287">
        <f t="shared" si="33"/>
        <v>0</v>
      </c>
      <c r="R54" s="286">
        <f t="shared" si="33"/>
        <v>1</v>
      </c>
      <c r="S54" s="288">
        <f t="shared" si="33"/>
        <v>0</v>
      </c>
      <c r="T54" s="276">
        <f t="shared" si="34"/>
        <v>1</v>
      </c>
      <c r="U54" s="287">
        <f t="shared" si="34"/>
        <v>0</v>
      </c>
      <c r="V54" s="276">
        <v>0</v>
      </c>
      <c r="W54" s="287">
        <v>0</v>
      </c>
      <c r="X54" s="286">
        <v>1</v>
      </c>
      <c r="Y54" s="288">
        <v>0</v>
      </c>
      <c r="Z54" s="276">
        <f t="shared" si="35"/>
        <v>0</v>
      </c>
      <c r="AA54" s="287">
        <f t="shared" si="35"/>
        <v>0</v>
      </c>
      <c r="AB54" s="276">
        <v>0</v>
      </c>
      <c r="AC54" s="287">
        <v>0</v>
      </c>
      <c r="AD54" s="286">
        <v>0</v>
      </c>
      <c r="AE54" s="289">
        <v>0</v>
      </c>
      <c r="AF54" s="290">
        <v>0</v>
      </c>
      <c r="AG54" s="291">
        <v>0</v>
      </c>
      <c r="AH54" s="168"/>
      <c r="AI54" s="169"/>
      <c r="AJ54" s="170"/>
      <c r="AK54" s="171"/>
      <c r="AL54" s="330"/>
      <c r="AM54" s="173"/>
    </row>
    <row r="55" spans="1:39" ht="21" customHeight="1">
      <c r="A55" s="6" t="s">
        <v>214</v>
      </c>
      <c r="B55" s="10">
        <f>H55+N55</f>
        <v>6</v>
      </c>
      <c r="C55" s="115">
        <f>I55+O55</f>
        <v>1</v>
      </c>
      <c r="D55" s="116">
        <f>J55+T55</f>
        <v>6</v>
      </c>
      <c r="E55" s="117">
        <f>K55+U55</f>
        <v>1</v>
      </c>
      <c r="F55" s="116">
        <f>L55+Z55</f>
        <v>0</v>
      </c>
      <c r="G55" s="118">
        <f>M55+AA55</f>
        <v>0</v>
      </c>
      <c r="H55" s="10">
        <f>J55+L55</f>
        <v>2</v>
      </c>
      <c r="I55" s="115">
        <f>K55+M55</f>
        <v>0</v>
      </c>
      <c r="J55" s="116">
        <v>2</v>
      </c>
      <c r="K55" s="117">
        <v>0</v>
      </c>
      <c r="L55" s="116">
        <v>0</v>
      </c>
      <c r="M55" s="118">
        <v>0</v>
      </c>
      <c r="N55" s="10">
        <f aca="true" t="shared" si="36" ref="N55:S55">T55+Z55</f>
        <v>4</v>
      </c>
      <c r="O55" s="115">
        <f t="shared" si="36"/>
        <v>1</v>
      </c>
      <c r="P55" s="116">
        <f t="shared" si="36"/>
        <v>0</v>
      </c>
      <c r="Q55" s="117">
        <f t="shared" si="36"/>
        <v>0</v>
      </c>
      <c r="R55" s="116">
        <f t="shared" si="36"/>
        <v>4</v>
      </c>
      <c r="S55" s="118">
        <f t="shared" si="36"/>
        <v>1</v>
      </c>
      <c r="T55" s="10">
        <f>V55+X55</f>
        <v>4</v>
      </c>
      <c r="U55" s="115">
        <f>W55+Y55</f>
        <v>1</v>
      </c>
      <c r="V55" s="116">
        <v>0</v>
      </c>
      <c r="W55" s="117">
        <v>0</v>
      </c>
      <c r="X55" s="116">
        <v>4</v>
      </c>
      <c r="Y55" s="118">
        <v>1</v>
      </c>
      <c r="Z55" s="10">
        <f>AB55+AD55</f>
        <v>0</v>
      </c>
      <c r="AA55" s="115">
        <f>AC55+AE55</f>
        <v>0</v>
      </c>
      <c r="AB55" s="116">
        <v>0</v>
      </c>
      <c r="AC55" s="117">
        <v>0</v>
      </c>
      <c r="AD55" s="116">
        <v>0</v>
      </c>
      <c r="AE55" s="243">
        <v>0</v>
      </c>
      <c r="AF55" s="260">
        <v>0</v>
      </c>
      <c r="AG55" s="251">
        <v>0</v>
      </c>
      <c r="AH55" s="52"/>
      <c r="AI55" s="119"/>
      <c r="AJ55" s="120"/>
      <c r="AK55" s="121"/>
      <c r="AL55" s="162"/>
      <c r="AM55" s="123"/>
    </row>
    <row r="56" spans="1:39" ht="21" customHeight="1">
      <c r="A56" s="8" t="s">
        <v>213</v>
      </c>
      <c r="B56" s="163">
        <f aca="true" t="shared" si="37" ref="B56:AG56">SUM(B54:B55)</f>
        <v>12</v>
      </c>
      <c r="C56" s="124">
        <f t="shared" si="37"/>
        <v>3</v>
      </c>
      <c r="D56" s="125">
        <f t="shared" si="37"/>
        <v>12</v>
      </c>
      <c r="E56" s="126">
        <f t="shared" si="37"/>
        <v>3</v>
      </c>
      <c r="F56" s="125">
        <f t="shared" si="37"/>
        <v>0</v>
      </c>
      <c r="G56" s="127">
        <f t="shared" si="37"/>
        <v>0</v>
      </c>
      <c r="H56" s="163">
        <f t="shared" si="37"/>
        <v>7</v>
      </c>
      <c r="I56" s="124">
        <f t="shared" si="37"/>
        <v>2</v>
      </c>
      <c r="J56" s="125">
        <f t="shared" si="37"/>
        <v>7</v>
      </c>
      <c r="K56" s="126">
        <f t="shared" si="37"/>
        <v>2</v>
      </c>
      <c r="L56" s="125">
        <f t="shared" si="37"/>
        <v>0</v>
      </c>
      <c r="M56" s="127">
        <f t="shared" si="37"/>
        <v>0</v>
      </c>
      <c r="N56" s="163">
        <f t="shared" si="37"/>
        <v>5</v>
      </c>
      <c r="O56" s="124">
        <f t="shared" si="37"/>
        <v>1</v>
      </c>
      <c r="P56" s="125">
        <f t="shared" si="37"/>
        <v>0</v>
      </c>
      <c r="Q56" s="126">
        <f t="shared" si="37"/>
        <v>0</v>
      </c>
      <c r="R56" s="125">
        <f t="shared" si="37"/>
        <v>5</v>
      </c>
      <c r="S56" s="127">
        <f t="shared" si="37"/>
        <v>1</v>
      </c>
      <c r="T56" s="163">
        <f t="shared" si="37"/>
        <v>5</v>
      </c>
      <c r="U56" s="124">
        <f t="shared" si="37"/>
        <v>1</v>
      </c>
      <c r="V56" s="125">
        <f t="shared" si="37"/>
        <v>0</v>
      </c>
      <c r="W56" s="126">
        <f t="shared" si="37"/>
        <v>0</v>
      </c>
      <c r="X56" s="125">
        <f t="shared" si="37"/>
        <v>5</v>
      </c>
      <c r="Y56" s="127">
        <f t="shared" si="37"/>
        <v>1</v>
      </c>
      <c r="Z56" s="163">
        <f t="shared" si="37"/>
        <v>0</v>
      </c>
      <c r="AA56" s="124">
        <f t="shared" si="37"/>
        <v>0</v>
      </c>
      <c r="AB56" s="125">
        <f t="shared" si="37"/>
        <v>0</v>
      </c>
      <c r="AC56" s="126">
        <f t="shared" si="37"/>
        <v>0</v>
      </c>
      <c r="AD56" s="125">
        <f t="shared" si="37"/>
        <v>0</v>
      </c>
      <c r="AE56" s="167">
        <f t="shared" si="37"/>
        <v>0</v>
      </c>
      <c r="AF56" s="261">
        <f t="shared" si="37"/>
        <v>0</v>
      </c>
      <c r="AG56" s="249">
        <f t="shared" si="37"/>
        <v>0</v>
      </c>
      <c r="AH56" s="164">
        <f>'集計表1'!B51/B56</f>
        <v>2766.3333333333335</v>
      </c>
      <c r="AI56" s="129">
        <f>'集計表2'!C52/'集計表1'!B51</f>
        <v>4.850704904205326</v>
      </c>
      <c r="AJ56" s="130">
        <f>'集計表2'!F52/'集計表1'!B51</f>
        <v>0.17098445595854922</v>
      </c>
      <c r="AK56" s="131">
        <f>'集計表2'!I52/'集計表1'!B51</f>
        <v>4.396674298108206</v>
      </c>
      <c r="AL56" s="132">
        <f>'集計表2'!G52/'集計表1'!B51</f>
        <v>0.525725991083263</v>
      </c>
      <c r="AM56" s="133">
        <f>'集計表2'!I52/'集計表2'!G52</f>
        <v>8.363052945221177</v>
      </c>
    </row>
    <row r="57" spans="1:39" ht="21" customHeight="1">
      <c r="A57" s="6" t="s">
        <v>3</v>
      </c>
      <c r="B57" s="10">
        <f t="shared" si="29"/>
        <v>10</v>
      </c>
      <c r="C57" s="115">
        <f t="shared" si="29"/>
        <v>3</v>
      </c>
      <c r="D57" s="116">
        <f t="shared" si="30"/>
        <v>10</v>
      </c>
      <c r="E57" s="117">
        <f t="shared" si="30"/>
        <v>3</v>
      </c>
      <c r="F57" s="116">
        <f t="shared" si="31"/>
        <v>0</v>
      </c>
      <c r="G57" s="118">
        <f t="shared" si="31"/>
        <v>0</v>
      </c>
      <c r="H57" s="10">
        <f t="shared" si="32"/>
        <v>5</v>
      </c>
      <c r="I57" s="115">
        <f t="shared" si="32"/>
        <v>1</v>
      </c>
      <c r="J57" s="116">
        <v>5</v>
      </c>
      <c r="K57" s="117">
        <v>1</v>
      </c>
      <c r="L57" s="116">
        <v>0</v>
      </c>
      <c r="M57" s="118">
        <v>0</v>
      </c>
      <c r="N57" s="10">
        <f t="shared" si="33"/>
        <v>5</v>
      </c>
      <c r="O57" s="115">
        <f t="shared" si="33"/>
        <v>2</v>
      </c>
      <c r="P57" s="116">
        <f t="shared" si="33"/>
        <v>2</v>
      </c>
      <c r="Q57" s="117">
        <f t="shared" si="33"/>
        <v>0</v>
      </c>
      <c r="R57" s="116">
        <f t="shared" si="33"/>
        <v>3</v>
      </c>
      <c r="S57" s="118">
        <f t="shared" si="33"/>
        <v>2</v>
      </c>
      <c r="T57" s="10">
        <f t="shared" si="34"/>
        <v>5</v>
      </c>
      <c r="U57" s="115">
        <f t="shared" si="34"/>
        <v>2</v>
      </c>
      <c r="V57" s="116">
        <v>2</v>
      </c>
      <c r="W57" s="117">
        <v>0</v>
      </c>
      <c r="X57" s="116">
        <v>3</v>
      </c>
      <c r="Y57" s="118">
        <v>2</v>
      </c>
      <c r="Z57" s="10">
        <f t="shared" si="35"/>
        <v>0</v>
      </c>
      <c r="AA57" s="115">
        <f t="shared" si="35"/>
        <v>0</v>
      </c>
      <c r="AB57" s="116">
        <v>0</v>
      </c>
      <c r="AC57" s="117">
        <v>0</v>
      </c>
      <c r="AD57" s="116">
        <v>0</v>
      </c>
      <c r="AE57" s="243">
        <v>0</v>
      </c>
      <c r="AF57" s="260">
        <v>0</v>
      </c>
      <c r="AG57" s="251">
        <v>0</v>
      </c>
      <c r="AH57" s="109"/>
      <c r="AI57" s="119"/>
      <c r="AJ57" s="120"/>
      <c r="AK57" s="121"/>
      <c r="AL57" s="161"/>
      <c r="AM57" s="135"/>
    </row>
    <row r="58" spans="1:39" ht="21" customHeight="1">
      <c r="A58" s="6" t="s">
        <v>135</v>
      </c>
      <c r="B58" s="10">
        <f t="shared" si="29"/>
        <v>3</v>
      </c>
      <c r="C58" s="115">
        <f t="shared" si="29"/>
        <v>1</v>
      </c>
      <c r="D58" s="116">
        <f t="shared" si="30"/>
        <v>0</v>
      </c>
      <c r="E58" s="117">
        <f t="shared" si="30"/>
        <v>0</v>
      </c>
      <c r="F58" s="116">
        <f t="shared" si="31"/>
        <v>3</v>
      </c>
      <c r="G58" s="118">
        <f t="shared" si="31"/>
        <v>1</v>
      </c>
      <c r="H58" s="10">
        <f t="shared" si="32"/>
        <v>1</v>
      </c>
      <c r="I58" s="115">
        <f t="shared" si="32"/>
        <v>1</v>
      </c>
      <c r="J58" s="116">
        <v>0</v>
      </c>
      <c r="K58" s="117">
        <v>0</v>
      </c>
      <c r="L58" s="116">
        <v>1</v>
      </c>
      <c r="M58" s="118">
        <v>1</v>
      </c>
      <c r="N58" s="10">
        <f t="shared" si="33"/>
        <v>2</v>
      </c>
      <c r="O58" s="115">
        <f t="shared" si="33"/>
        <v>0</v>
      </c>
      <c r="P58" s="116">
        <f t="shared" si="33"/>
        <v>2</v>
      </c>
      <c r="Q58" s="117">
        <f t="shared" si="33"/>
        <v>0</v>
      </c>
      <c r="R58" s="116">
        <f t="shared" si="33"/>
        <v>0</v>
      </c>
      <c r="S58" s="118">
        <f t="shared" si="33"/>
        <v>0</v>
      </c>
      <c r="T58" s="10">
        <f t="shared" si="34"/>
        <v>0</v>
      </c>
      <c r="U58" s="115">
        <f t="shared" si="34"/>
        <v>0</v>
      </c>
      <c r="V58" s="116">
        <v>0</v>
      </c>
      <c r="W58" s="117">
        <v>0</v>
      </c>
      <c r="X58" s="116">
        <v>0</v>
      </c>
      <c r="Y58" s="118">
        <v>0</v>
      </c>
      <c r="Z58" s="10">
        <f t="shared" si="35"/>
        <v>2</v>
      </c>
      <c r="AA58" s="115">
        <f t="shared" si="35"/>
        <v>0</v>
      </c>
      <c r="AB58" s="116">
        <v>2</v>
      </c>
      <c r="AC58" s="117">
        <v>0</v>
      </c>
      <c r="AD58" s="116">
        <v>0</v>
      </c>
      <c r="AE58" s="243">
        <v>0</v>
      </c>
      <c r="AF58" s="260">
        <v>0</v>
      </c>
      <c r="AG58" s="251">
        <v>0</v>
      </c>
      <c r="AH58" s="52"/>
      <c r="AI58" s="119"/>
      <c r="AJ58" s="120"/>
      <c r="AK58" s="121"/>
      <c r="AL58" s="162"/>
      <c r="AM58" s="123"/>
    </row>
    <row r="59" spans="1:39" ht="21" customHeight="1">
      <c r="A59" s="8" t="s">
        <v>161</v>
      </c>
      <c r="B59" s="163">
        <f aca="true" t="shared" si="38" ref="B59:G59">SUM(B57:B58)</f>
        <v>13</v>
      </c>
      <c r="C59" s="124">
        <f t="shared" si="38"/>
        <v>4</v>
      </c>
      <c r="D59" s="125">
        <f t="shared" si="38"/>
        <v>10</v>
      </c>
      <c r="E59" s="126">
        <f t="shared" si="38"/>
        <v>3</v>
      </c>
      <c r="F59" s="125">
        <f t="shared" si="38"/>
        <v>3</v>
      </c>
      <c r="G59" s="127">
        <f t="shared" si="38"/>
        <v>1</v>
      </c>
      <c r="H59" s="163">
        <f aca="true" t="shared" si="39" ref="H59:AG59">SUM(H57:H58)</f>
        <v>6</v>
      </c>
      <c r="I59" s="124">
        <f t="shared" si="39"/>
        <v>2</v>
      </c>
      <c r="J59" s="125">
        <f t="shared" si="39"/>
        <v>5</v>
      </c>
      <c r="K59" s="126">
        <f t="shared" si="39"/>
        <v>1</v>
      </c>
      <c r="L59" s="125">
        <f t="shared" si="39"/>
        <v>1</v>
      </c>
      <c r="M59" s="127">
        <f t="shared" si="39"/>
        <v>1</v>
      </c>
      <c r="N59" s="163">
        <f t="shared" si="39"/>
        <v>7</v>
      </c>
      <c r="O59" s="124">
        <f t="shared" si="39"/>
        <v>2</v>
      </c>
      <c r="P59" s="125">
        <f t="shared" si="39"/>
        <v>4</v>
      </c>
      <c r="Q59" s="126">
        <f t="shared" si="39"/>
        <v>0</v>
      </c>
      <c r="R59" s="125">
        <f t="shared" si="39"/>
        <v>3</v>
      </c>
      <c r="S59" s="127">
        <f t="shared" si="39"/>
        <v>2</v>
      </c>
      <c r="T59" s="163">
        <f t="shared" si="39"/>
        <v>5</v>
      </c>
      <c r="U59" s="124">
        <f t="shared" si="39"/>
        <v>2</v>
      </c>
      <c r="V59" s="125">
        <f t="shared" si="39"/>
        <v>2</v>
      </c>
      <c r="W59" s="126">
        <f t="shared" si="39"/>
        <v>0</v>
      </c>
      <c r="X59" s="125">
        <f t="shared" si="39"/>
        <v>3</v>
      </c>
      <c r="Y59" s="127">
        <f t="shared" si="39"/>
        <v>2</v>
      </c>
      <c r="Z59" s="163">
        <f t="shared" si="39"/>
        <v>2</v>
      </c>
      <c r="AA59" s="124">
        <f t="shared" si="39"/>
        <v>0</v>
      </c>
      <c r="AB59" s="125">
        <f t="shared" si="39"/>
        <v>2</v>
      </c>
      <c r="AC59" s="126">
        <f t="shared" si="39"/>
        <v>0</v>
      </c>
      <c r="AD59" s="125">
        <f t="shared" si="39"/>
        <v>0</v>
      </c>
      <c r="AE59" s="167">
        <f t="shared" si="39"/>
        <v>0</v>
      </c>
      <c r="AF59" s="261">
        <f t="shared" si="39"/>
        <v>0</v>
      </c>
      <c r="AG59" s="249">
        <f t="shared" si="39"/>
        <v>0</v>
      </c>
      <c r="AH59" s="164">
        <f>'集計表1'!B54/B59</f>
        <v>3169.230769230769</v>
      </c>
      <c r="AI59" s="129">
        <f>'集計表2'!C55/'集計表1'!B54</f>
        <v>5.557621359223301</v>
      </c>
      <c r="AJ59" s="130">
        <f>'集計表2'!F55/'集計表1'!B54</f>
        <v>0.1758980582524272</v>
      </c>
      <c r="AK59" s="131">
        <f>'集計表2'!I55/'集計表1'!B54</f>
        <v>4.213932038834951</v>
      </c>
      <c r="AL59" s="132">
        <f>'集計表2'!G55/'集計表1'!B54</f>
        <v>0.28485436893203886</v>
      </c>
      <c r="AM59" s="133">
        <f>'集計表2'!I55/'集計表2'!G55</f>
        <v>14.79328561690525</v>
      </c>
    </row>
    <row r="60" spans="1:39" ht="21" customHeight="1">
      <c r="A60" s="6" t="s">
        <v>40</v>
      </c>
      <c r="B60" s="10">
        <f>H60+N60</f>
        <v>8</v>
      </c>
      <c r="C60" s="115">
        <f>I60+O60</f>
        <v>7</v>
      </c>
      <c r="D60" s="116">
        <f>J60+T60</f>
        <v>8</v>
      </c>
      <c r="E60" s="117">
        <f>K60+U60</f>
        <v>7</v>
      </c>
      <c r="F60" s="116">
        <f>L60+Z60</f>
        <v>0</v>
      </c>
      <c r="G60" s="118">
        <f>M60+AA60</f>
        <v>0</v>
      </c>
      <c r="H60" s="10">
        <f>J60+L60</f>
        <v>3</v>
      </c>
      <c r="I60" s="115">
        <f>K60+M60</f>
        <v>2</v>
      </c>
      <c r="J60" s="116">
        <v>3</v>
      </c>
      <c r="K60" s="117">
        <v>2</v>
      </c>
      <c r="L60" s="116">
        <v>0</v>
      </c>
      <c r="M60" s="118">
        <v>0</v>
      </c>
      <c r="N60" s="10">
        <f aca="true" t="shared" si="40" ref="N60:S61">T60+Z60</f>
        <v>5</v>
      </c>
      <c r="O60" s="115">
        <f t="shared" si="40"/>
        <v>5</v>
      </c>
      <c r="P60" s="116">
        <f t="shared" si="40"/>
        <v>4</v>
      </c>
      <c r="Q60" s="117">
        <f t="shared" si="40"/>
        <v>4</v>
      </c>
      <c r="R60" s="116">
        <f t="shared" si="40"/>
        <v>1</v>
      </c>
      <c r="S60" s="118">
        <f t="shared" si="40"/>
        <v>1</v>
      </c>
      <c r="T60" s="10">
        <f>V60+X60</f>
        <v>5</v>
      </c>
      <c r="U60" s="115">
        <f>W60+Y60</f>
        <v>5</v>
      </c>
      <c r="V60" s="116">
        <v>4</v>
      </c>
      <c r="W60" s="117">
        <v>4</v>
      </c>
      <c r="X60" s="116">
        <v>1</v>
      </c>
      <c r="Y60" s="118">
        <v>1</v>
      </c>
      <c r="Z60" s="10">
        <f>AB60+AD60</f>
        <v>0</v>
      </c>
      <c r="AA60" s="115">
        <f>AC60+AE60</f>
        <v>0</v>
      </c>
      <c r="AB60" s="116">
        <v>0</v>
      </c>
      <c r="AC60" s="117">
        <v>0</v>
      </c>
      <c r="AD60" s="116">
        <v>0</v>
      </c>
      <c r="AE60" s="243">
        <v>0</v>
      </c>
      <c r="AF60" s="260">
        <v>0</v>
      </c>
      <c r="AG60" s="251">
        <v>0</v>
      </c>
      <c r="AH60" s="109"/>
      <c r="AI60" s="119"/>
      <c r="AJ60" s="120"/>
      <c r="AK60" s="121"/>
      <c r="AL60" s="161"/>
      <c r="AM60" s="135"/>
    </row>
    <row r="61" spans="1:39" ht="21" customHeight="1">
      <c r="A61" s="6" t="s">
        <v>43</v>
      </c>
      <c r="B61" s="10">
        <f>H61+N61</f>
        <v>5</v>
      </c>
      <c r="C61" s="115">
        <f>I61+O61</f>
        <v>2</v>
      </c>
      <c r="D61" s="116">
        <f>J61+T61</f>
        <v>4</v>
      </c>
      <c r="E61" s="117">
        <f>K61+U61</f>
        <v>2</v>
      </c>
      <c r="F61" s="116">
        <f>L61+Z61</f>
        <v>1</v>
      </c>
      <c r="G61" s="118">
        <f>M61+AA61</f>
        <v>0</v>
      </c>
      <c r="H61" s="10">
        <f>J61+L61</f>
        <v>2</v>
      </c>
      <c r="I61" s="115">
        <f>K61+M61</f>
        <v>1</v>
      </c>
      <c r="J61" s="116">
        <v>1</v>
      </c>
      <c r="K61" s="117">
        <v>1</v>
      </c>
      <c r="L61" s="116">
        <v>1</v>
      </c>
      <c r="M61" s="118">
        <v>0</v>
      </c>
      <c r="N61" s="10">
        <f t="shared" si="40"/>
        <v>3</v>
      </c>
      <c r="O61" s="115">
        <f t="shared" si="40"/>
        <v>1</v>
      </c>
      <c r="P61" s="116">
        <f t="shared" si="40"/>
        <v>1</v>
      </c>
      <c r="Q61" s="117">
        <f t="shared" si="40"/>
        <v>0</v>
      </c>
      <c r="R61" s="116">
        <f t="shared" si="40"/>
        <v>2</v>
      </c>
      <c r="S61" s="118">
        <f t="shared" si="40"/>
        <v>1</v>
      </c>
      <c r="T61" s="10">
        <f>V61+X61</f>
        <v>3</v>
      </c>
      <c r="U61" s="115">
        <f>W61+Y61</f>
        <v>1</v>
      </c>
      <c r="V61" s="116">
        <v>1</v>
      </c>
      <c r="W61" s="117">
        <v>0</v>
      </c>
      <c r="X61" s="116">
        <v>2</v>
      </c>
      <c r="Y61" s="118">
        <v>1</v>
      </c>
      <c r="Z61" s="10">
        <f>AB61+AD61</f>
        <v>0</v>
      </c>
      <c r="AA61" s="115">
        <f>AC61+AE61</f>
        <v>0</v>
      </c>
      <c r="AB61" s="116">
        <v>0</v>
      </c>
      <c r="AC61" s="117">
        <v>0</v>
      </c>
      <c r="AD61" s="116">
        <v>0</v>
      </c>
      <c r="AE61" s="243">
        <v>0</v>
      </c>
      <c r="AF61" s="260">
        <v>0</v>
      </c>
      <c r="AG61" s="251">
        <v>0</v>
      </c>
      <c r="AH61" s="52"/>
      <c r="AI61" s="119"/>
      <c r="AJ61" s="120"/>
      <c r="AK61" s="121"/>
      <c r="AL61" s="162"/>
      <c r="AM61" s="123"/>
    </row>
    <row r="62" spans="1:39" ht="21" customHeight="1">
      <c r="A62" s="8" t="s">
        <v>162</v>
      </c>
      <c r="B62" s="163">
        <f aca="true" t="shared" si="41" ref="B62:G62">SUM(B60:B61)</f>
        <v>13</v>
      </c>
      <c r="C62" s="124">
        <f t="shared" si="41"/>
        <v>9</v>
      </c>
      <c r="D62" s="125">
        <f t="shared" si="41"/>
        <v>12</v>
      </c>
      <c r="E62" s="126">
        <f t="shared" si="41"/>
        <v>9</v>
      </c>
      <c r="F62" s="125">
        <f t="shared" si="41"/>
        <v>1</v>
      </c>
      <c r="G62" s="127">
        <f t="shared" si="41"/>
        <v>0</v>
      </c>
      <c r="H62" s="163">
        <f aca="true" t="shared" si="42" ref="H62:AG62">SUM(H60:H61)</f>
        <v>5</v>
      </c>
      <c r="I62" s="124">
        <f t="shared" si="42"/>
        <v>3</v>
      </c>
      <c r="J62" s="125">
        <f t="shared" si="42"/>
        <v>4</v>
      </c>
      <c r="K62" s="126">
        <f t="shared" si="42"/>
        <v>3</v>
      </c>
      <c r="L62" s="125">
        <f t="shared" si="42"/>
        <v>1</v>
      </c>
      <c r="M62" s="127">
        <f t="shared" si="42"/>
        <v>0</v>
      </c>
      <c r="N62" s="163">
        <f t="shared" si="42"/>
        <v>8</v>
      </c>
      <c r="O62" s="124">
        <f t="shared" si="42"/>
        <v>6</v>
      </c>
      <c r="P62" s="125">
        <f t="shared" si="42"/>
        <v>5</v>
      </c>
      <c r="Q62" s="126">
        <f t="shared" si="42"/>
        <v>4</v>
      </c>
      <c r="R62" s="125">
        <f t="shared" si="42"/>
        <v>3</v>
      </c>
      <c r="S62" s="127">
        <f t="shared" si="42"/>
        <v>2</v>
      </c>
      <c r="T62" s="163">
        <f t="shared" si="42"/>
        <v>8</v>
      </c>
      <c r="U62" s="124">
        <f t="shared" si="42"/>
        <v>6</v>
      </c>
      <c r="V62" s="125">
        <f t="shared" si="42"/>
        <v>5</v>
      </c>
      <c r="W62" s="126">
        <f t="shared" si="42"/>
        <v>4</v>
      </c>
      <c r="X62" s="125">
        <f t="shared" si="42"/>
        <v>3</v>
      </c>
      <c r="Y62" s="127">
        <f t="shared" si="42"/>
        <v>2</v>
      </c>
      <c r="Z62" s="163">
        <f t="shared" si="42"/>
        <v>0</v>
      </c>
      <c r="AA62" s="124">
        <f t="shared" si="42"/>
        <v>0</v>
      </c>
      <c r="AB62" s="125">
        <f t="shared" si="42"/>
        <v>0</v>
      </c>
      <c r="AC62" s="126">
        <f t="shared" si="42"/>
        <v>0</v>
      </c>
      <c r="AD62" s="125">
        <f t="shared" si="42"/>
        <v>0</v>
      </c>
      <c r="AE62" s="167">
        <f t="shared" si="42"/>
        <v>0</v>
      </c>
      <c r="AF62" s="261">
        <f t="shared" si="42"/>
        <v>0</v>
      </c>
      <c r="AG62" s="249">
        <f t="shared" si="42"/>
        <v>0</v>
      </c>
      <c r="AH62" s="164">
        <f>'集計表1'!B57/B62</f>
        <v>3764.3076923076924</v>
      </c>
      <c r="AI62" s="129">
        <f>'集計表2'!C58/'集計表1'!B57</f>
        <v>6.087318129802191</v>
      </c>
      <c r="AJ62" s="130">
        <f>'集計表2'!F58/'集計表1'!B57</f>
        <v>0.13842569887199607</v>
      </c>
      <c r="AK62" s="131">
        <f>'集計表2'!I58/'集計表1'!B57</f>
        <v>4.647519208762465</v>
      </c>
      <c r="AL62" s="132">
        <f>'集計表2'!G58/'集計表1'!B57</f>
        <v>0.4738025175739742</v>
      </c>
      <c r="AM62" s="133">
        <f>'集計表2'!I58/'集計表2'!G58</f>
        <v>9.808979556629</v>
      </c>
    </row>
    <row r="63" spans="1:39" ht="21" customHeight="1">
      <c r="A63" s="6" t="s">
        <v>21</v>
      </c>
      <c r="B63" s="10">
        <f>H63+N63</f>
        <v>9</v>
      </c>
      <c r="C63" s="115">
        <f>I63+O63</f>
        <v>3</v>
      </c>
      <c r="D63" s="116">
        <f>J63+T63</f>
        <v>8</v>
      </c>
      <c r="E63" s="117">
        <f>K63+U63</f>
        <v>3</v>
      </c>
      <c r="F63" s="116">
        <f>L63+Z63</f>
        <v>1</v>
      </c>
      <c r="G63" s="118">
        <f>M63+AA63</f>
        <v>0</v>
      </c>
      <c r="H63" s="10">
        <f>J63+L63</f>
        <v>2</v>
      </c>
      <c r="I63" s="115">
        <f>K63+M63</f>
        <v>1</v>
      </c>
      <c r="J63" s="116">
        <v>1</v>
      </c>
      <c r="K63" s="117">
        <v>1</v>
      </c>
      <c r="L63" s="116">
        <v>1</v>
      </c>
      <c r="M63" s="118">
        <v>0</v>
      </c>
      <c r="N63" s="10">
        <f aca="true" t="shared" si="43" ref="N63:S64">T63+Z63</f>
        <v>7</v>
      </c>
      <c r="O63" s="115">
        <f t="shared" si="43"/>
        <v>2</v>
      </c>
      <c r="P63" s="116">
        <v>3</v>
      </c>
      <c r="Q63" s="117">
        <f t="shared" si="43"/>
        <v>2</v>
      </c>
      <c r="R63" s="116">
        <f t="shared" si="43"/>
        <v>4</v>
      </c>
      <c r="S63" s="118">
        <f t="shared" si="43"/>
        <v>0</v>
      </c>
      <c r="T63" s="10">
        <f>V63+X63</f>
        <v>7</v>
      </c>
      <c r="U63" s="115">
        <f>W63+Y63</f>
        <v>2</v>
      </c>
      <c r="V63" s="116">
        <v>3</v>
      </c>
      <c r="W63" s="117">
        <v>2</v>
      </c>
      <c r="X63" s="116">
        <v>4</v>
      </c>
      <c r="Y63" s="118">
        <v>0</v>
      </c>
      <c r="Z63" s="10">
        <f>AB63+AD63</f>
        <v>0</v>
      </c>
      <c r="AA63" s="115">
        <f>AC63+AE63</f>
        <v>0</v>
      </c>
      <c r="AB63" s="116">
        <v>0</v>
      </c>
      <c r="AC63" s="117">
        <v>0</v>
      </c>
      <c r="AD63" s="116">
        <v>0</v>
      </c>
      <c r="AE63" s="243">
        <v>0</v>
      </c>
      <c r="AF63" s="260">
        <v>0</v>
      </c>
      <c r="AG63" s="251">
        <v>0</v>
      </c>
      <c r="AH63" s="109"/>
      <c r="AI63" s="165"/>
      <c r="AJ63" s="120"/>
      <c r="AK63" s="166"/>
      <c r="AL63" s="150"/>
      <c r="AM63" s="135"/>
    </row>
    <row r="64" spans="1:39" ht="21" customHeight="1">
      <c r="A64" s="6" t="s">
        <v>39</v>
      </c>
      <c r="B64" s="10">
        <f>H64+N64</f>
        <v>4</v>
      </c>
      <c r="C64" s="115">
        <f>I64+O64</f>
        <v>2</v>
      </c>
      <c r="D64" s="116">
        <f>J64+T64</f>
        <v>4</v>
      </c>
      <c r="E64" s="117">
        <f>K64+U64</f>
        <v>2</v>
      </c>
      <c r="F64" s="116">
        <f>L64+Z64</f>
        <v>0</v>
      </c>
      <c r="G64" s="118">
        <f>M64+AA64</f>
        <v>0</v>
      </c>
      <c r="H64" s="10">
        <f>J64+L64</f>
        <v>0</v>
      </c>
      <c r="I64" s="115">
        <f>K64+M64</f>
        <v>0</v>
      </c>
      <c r="J64" s="116">
        <v>0</v>
      </c>
      <c r="K64" s="117">
        <v>0</v>
      </c>
      <c r="L64" s="116">
        <v>0</v>
      </c>
      <c r="M64" s="118">
        <v>0</v>
      </c>
      <c r="N64" s="10">
        <f t="shared" si="43"/>
        <v>4</v>
      </c>
      <c r="O64" s="115">
        <f t="shared" si="43"/>
        <v>2</v>
      </c>
      <c r="P64" s="116">
        <f t="shared" si="43"/>
        <v>2</v>
      </c>
      <c r="Q64" s="117">
        <f t="shared" si="43"/>
        <v>2</v>
      </c>
      <c r="R64" s="116">
        <f t="shared" si="43"/>
        <v>2</v>
      </c>
      <c r="S64" s="118">
        <f t="shared" si="43"/>
        <v>0</v>
      </c>
      <c r="T64" s="10">
        <f>V64+X64</f>
        <v>4</v>
      </c>
      <c r="U64" s="115">
        <f>W64+Y64</f>
        <v>2</v>
      </c>
      <c r="V64" s="116">
        <v>2</v>
      </c>
      <c r="W64" s="117">
        <v>2</v>
      </c>
      <c r="X64" s="116">
        <v>2</v>
      </c>
      <c r="Y64" s="118">
        <v>0</v>
      </c>
      <c r="Z64" s="10">
        <f>AB64+AD64</f>
        <v>0</v>
      </c>
      <c r="AA64" s="115">
        <f>AC64+AE64</f>
        <v>0</v>
      </c>
      <c r="AB64" s="116">
        <v>0</v>
      </c>
      <c r="AC64" s="117">
        <v>0</v>
      </c>
      <c r="AD64" s="116">
        <v>0</v>
      </c>
      <c r="AE64" s="243">
        <v>0</v>
      </c>
      <c r="AF64" s="260">
        <v>0</v>
      </c>
      <c r="AG64" s="251">
        <v>0</v>
      </c>
      <c r="AH64" s="52"/>
      <c r="AI64" s="119"/>
      <c r="AJ64" s="120"/>
      <c r="AK64" s="121"/>
      <c r="AL64" s="162"/>
      <c r="AM64" s="123"/>
    </row>
    <row r="65" spans="1:39" ht="21" customHeight="1">
      <c r="A65" s="8" t="s">
        <v>192</v>
      </c>
      <c r="B65" s="163">
        <f aca="true" t="shared" si="44" ref="B65:G65">SUM(B63:B64)</f>
        <v>13</v>
      </c>
      <c r="C65" s="124">
        <f t="shared" si="44"/>
        <v>5</v>
      </c>
      <c r="D65" s="125">
        <f t="shared" si="44"/>
        <v>12</v>
      </c>
      <c r="E65" s="126">
        <f t="shared" si="44"/>
        <v>5</v>
      </c>
      <c r="F65" s="125">
        <f t="shared" si="44"/>
        <v>1</v>
      </c>
      <c r="G65" s="127">
        <f t="shared" si="44"/>
        <v>0</v>
      </c>
      <c r="H65" s="163">
        <f aca="true" t="shared" si="45" ref="H65:AG65">SUM(H63:H64)</f>
        <v>2</v>
      </c>
      <c r="I65" s="124">
        <f t="shared" si="45"/>
        <v>1</v>
      </c>
      <c r="J65" s="125">
        <f t="shared" si="45"/>
        <v>1</v>
      </c>
      <c r="K65" s="126">
        <f t="shared" si="45"/>
        <v>1</v>
      </c>
      <c r="L65" s="125">
        <f t="shared" si="45"/>
        <v>1</v>
      </c>
      <c r="M65" s="127">
        <f t="shared" si="45"/>
        <v>0</v>
      </c>
      <c r="N65" s="163">
        <f t="shared" si="45"/>
        <v>11</v>
      </c>
      <c r="O65" s="124">
        <f t="shared" si="45"/>
        <v>4</v>
      </c>
      <c r="P65" s="125">
        <f t="shared" si="45"/>
        <v>5</v>
      </c>
      <c r="Q65" s="126">
        <f t="shared" si="45"/>
        <v>4</v>
      </c>
      <c r="R65" s="125">
        <f t="shared" si="45"/>
        <v>6</v>
      </c>
      <c r="S65" s="127">
        <f t="shared" si="45"/>
        <v>0</v>
      </c>
      <c r="T65" s="163">
        <f t="shared" si="45"/>
        <v>11</v>
      </c>
      <c r="U65" s="124">
        <f t="shared" si="45"/>
        <v>4</v>
      </c>
      <c r="V65" s="125">
        <f t="shared" si="45"/>
        <v>5</v>
      </c>
      <c r="W65" s="126">
        <f t="shared" si="45"/>
        <v>4</v>
      </c>
      <c r="X65" s="125">
        <f t="shared" si="45"/>
        <v>6</v>
      </c>
      <c r="Y65" s="127">
        <f t="shared" si="45"/>
        <v>0</v>
      </c>
      <c r="Z65" s="163">
        <f t="shared" si="45"/>
        <v>0</v>
      </c>
      <c r="AA65" s="124">
        <f t="shared" si="45"/>
        <v>0</v>
      </c>
      <c r="AB65" s="125">
        <f t="shared" si="45"/>
        <v>0</v>
      </c>
      <c r="AC65" s="126">
        <f t="shared" si="45"/>
        <v>0</v>
      </c>
      <c r="AD65" s="125">
        <f t="shared" si="45"/>
        <v>0</v>
      </c>
      <c r="AE65" s="167">
        <f t="shared" si="45"/>
        <v>0</v>
      </c>
      <c r="AF65" s="261">
        <f t="shared" si="45"/>
        <v>0</v>
      </c>
      <c r="AG65" s="249">
        <f t="shared" si="45"/>
        <v>0</v>
      </c>
      <c r="AH65" s="164">
        <f>'集計表1'!B60/B65</f>
        <v>2360.3076923076924</v>
      </c>
      <c r="AI65" s="129">
        <f>'集計表2'!C61/'集計表1'!B60</f>
        <v>5.632316516751401</v>
      </c>
      <c r="AJ65" s="130">
        <f>'集計表2'!F61/'集計表1'!B60</f>
        <v>0.1326424195020206</v>
      </c>
      <c r="AK65" s="131">
        <f>'集計表2'!I61/'集計表1'!B60</f>
        <v>4.098324859861817</v>
      </c>
      <c r="AL65" s="132">
        <f>'集計表2'!G61/'集計表1'!B60</f>
        <v>0.2368335288749837</v>
      </c>
      <c r="AM65" s="133">
        <f>'集計表2'!I61/'集計表2'!G61</f>
        <v>17.304664923627357</v>
      </c>
    </row>
    <row r="66" spans="1:39" ht="21" customHeight="1">
      <c r="A66" s="6" t="s">
        <v>147</v>
      </c>
      <c r="B66" s="65">
        <f aca="true" t="shared" si="46" ref="B66:C70">H66+N66</f>
        <v>8</v>
      </c>
      <c r="C66" s="115">
        <f t="shared" si="46"/>
        <v>4</v>
      </c>
      <c r="D66" s="116">
        <f aca="true" t="shared" si="47" ref="D66:E70">J66+T66</f>
        <v>8</v>
      </c>
      <c r="E66" s="117">
        <f t="shared" si="47"/>
        <v>4</v>
      </c>
      <c r="F66" s="116">
        <f aca="true" t="shared" si="48" ref="F66:G70">L66+Z66</f>
        <v>0</v>
      </c>
      <c r="G66" s="118">
        <f t="shared" si="48"/>
        <v>0</v>
      </c>
      <c r="H66" s="65">
        <f aca="true" t="shared" si="49" ref="H66:I70">J66+L66</f>
        <v>5</v>
      </c>
      <c r="I66" s="115">
        <f t="shared" si="49"/>
        <v>1</v>
      </c>
      <c r="J66" s="116">
        <v>5</v>
      </c>
      <c r="K66" s="117">
        <v>1</v>
      </c>
      <c r="L66" s="116">
        <v>0</v>
      </c>
      <c r="M66" s="118">
        <v>0</v>
      </c>
      <c r="N66" s="65">
        <f aca="true" t="shared" si="50" ref="N66:S70">T66+Z66</f>
        <v>3</v>
      </c>
      <c r="O66" s="115">
        <f t="shared" si="50"/>
        <v>3</v>
      </c>
      <c r="P66" s="116">
        <f t="shared" si="50"/>
        <v>3</v>
      </c>
      <c r="Q66" s="117">
        <f t="shared" si="50"/>
        <v>3</v>
      </c>
      <c r="R66" s="116">
        <f t="shared" si="50"/>
        <v>0</v>
      </c>
      <c r="S66" s="118">
        <f t="shared" si="50"/>
        <v>0</v>
      </c>
      <c r="T66" s="65">
        <f aca="true" t="shared" si="51" ref="T66:U70">V66+X66</f>
        <v>3</v>
      </c>
      <c r="U66" s="115">
        <f t="shared" si="51"/>
        <v>3</v>
      </c>
      <c r="V66" s="116">
        <v>3</v>
      </c>
      <c r="W66" s="117">
        <v>3</v>
      </c>
      <c r="X66" s="116">
        <v>0</v>
      </c>
      <c r="Y66" s="118">
        <v>0</v>
      </c>
      <c r="Z66" s="65">
        <f aca="true" t="shared" si="52" ref="Z66:AA70">AB66+AD66</f>
        <v>0</v>
      </c>
      <c r="AA66" s="115">
        <f t="shared" si="52"/>
        <v>0</v>
      </c>
      <c r="AB66" s="116">
        <v>0</v>
      </c>
      <c r="AC66" s="117">
        <v>0</v>
      </c>
      <c r="AD66" s="116">
        <v>0</v>
      </c>
      <c r="AE66" s="243">
        <v>0</v>
      </c>
      <c r="AF66" s="260">
        <v>0</v>
      </c>
      <c r="AG66" s="251">
        <v>0</v>
      </c>
      <c r="AH66" s="109"/>
      <c r="AI66" s="119"/>
      <c r="AJ66" s="120"/>
      <c r="AK66" s="121"/>
      <c r="AL66" s="161"/>
      <c r="AM66" s="135"/>
    </row>
    <row r="67" spans="1:39" ht="21" customHeight="1">
      <c r="A67" s="6" t="s">
        <v>170</v>
      </c>
      <c r="B67" s="10">
        <f t="shared" si="46"/>
        <v>6</v>
      </c>
      <c r="C67" s="115">
        <f t="shared" si="46"/>
        <v>6</v>
      </c>
      <c r="D67" s="116">
        <f t="shared" si="47"/>
        <v>6</v>
      </c>
      <c r="E67" s="117">
        <f t="shared" si="47"/>
        <v>6</v>
      </c>
      <c r="F67" s="116">
        <f t="shared" si="48"/>
        <v>0</v>
      </c>
      <c r="G67" s="118">
        <f t="shared" si="48"/>
        <v>0</v>
      </c>
      <c r="H67" s="10">
        <f t="shared" si="49"/>
        <v>1</v>
      </c>
      <c r="I67" s="115">
        <f t="shared" si="49"/>
        <v>1</v>
      </c>
      <c r="J67" s="116">
        <v>1</v>
      </c>
      <c r="K67" s="117">
        <v>1</v>
      </c>
      <c r="L67" s="116">
        <v>0</v>
      </c>
      <c r="M67" s="118">
        <v>0</v>
      </c>
      <c r="N67" s="10">
        <f t="shared" si="50"/>
        <v>5</v>
      </c>
      <c r="O67" s="115">
        <f t="shared" si="50"/>
        <v>5</v>
      </c>
      <c r="P67" s="116">
        <f t="shared" si="50"/>
        <v>5</v>
      </c>
      <c r="Q67" s="117">
        <f t="shared" si="50"/>
        <v>5</v>
      </c>
      <c r="R67" s="116">
        <f t="shared" si="50"/>
        <v>0</v>
      </c>
      <c r="S67" s="118">
        <f t="shared" si="50"/>
        <v>0</v>
      </c>
      <c r="T67" s="10">
        <f t="shared" si="51"/>
        <v>5</v>
      </c>
      <c r="U67" s="115">
        <f t="shared" si="51"/>
        <v>5</v>
      </c>
      <c r="V67" s="116">
        <v>5</v>
      </c>
      <c r="W67" s="117">
        <v>5</v>
      </c>
      <c r="X67" s="116">
        <v>0</v>
      </c>
      <c r="Y67" s="118">
        <v>0</v>
      </c>
      <c r="Z67" s="10">
        <f t="shared" si="52"/>
        <v>0</v>
      </c>
      <c r="AA67" s="115">
        <f t="shared" si="52"/>
        <v>0</v>
      </c>
      <c r="AB67" s="116">
        <v>0</v>
      </c>
      <c r="AC67" s="117">
        <v>0</v>
      </c>
      <c r="AD67" s="116">
        <v>0</v>
      </c>
      <c r="AE67" s="243">
        <v>0</v>
      </c>
      <c r="AF67" s="260">
        <v>0</v>
      </c>
      <c r="AG67" s="251">
        <v>0</v>
      </c>
      <c r="AH67" s="52"/>
      <c r="AI67" s="119"/>
      <c r="AJ67" s="120"/>
      <c r="AK67" s="121"/>
      <c r="AL67" s="162"/>
      <c r="AM67" s="123"/>
    </row>
    <row r="68" spans="1:39" ht="21" customHeight="1">
      <c r="A68" s="6" t="s">
        <v>137</v>
      </c>
      <c r="B68" s="10">
        <f t="shared" si="46"/>
        <v>4</v>
      </c>
      <c r="C68" s="115">
        <f t="shared" si="46"/>
        <v>2</v>
      </c>
      <c r="D68" s="116">
        <f t="shared" si="47"/>
        <v>4</v>
      </c>
      <c r="E68" s="117">
        <f t="shared" si="47"/>
        <v>2</v>
      </c>
      <c r="F68" s="116">
        <f t="shared" si="48"/>
        <v>0</v>
      </c>
      <c r="G68" s="118">
        <f t="shared" si="48"/>
        <v>0</v>
      </c>
      <c r="H68" s="10">
        <f t="shared" si="49"/>
        <v>1</v>
      </c>
      <c r="I68" s="115">
        <f t="shared" si="49"/>
        <v>0</v>
      </c>
      <c r="J68" s="116">
        <v>1</v>
      </c>
      <c r="K68" s="117">
        <v>0</v>
      </c>
      <c r="L68" s="116">
        <v>0</v>
      </c>
      <c r="M68" s="118">
        <v>0</v>
      </c>
      <c r="N68" s="10">
        <f t="shared" si="50"/>
        <v>3</v>
      </c>
      <c r="O68" s="115">
        <f t="shared" si="50"/>
        <v>2</v>
      </c>
      <c r="P68" s="116">
        <f t="shared" si="50"/>
        <v>3</v>
      </c>
      <c r="Q68" s="117">
        <f t="shared" si="50"/>
        <v>2</v>
      </c>
      <c r="R68" s="116">
        <f t="shared" si="50"/>
        <v>0</v>
      </c>
      <c r="S68" s="118">
        <f t="shared" si="50"/>
        <v>0</v>
      </c>
      <c r="T68" s="10">
        <f t="shared" si="51"/>
        <v>3</v>
      </c>
      <c r="U68" s="115">
        <f t="shared" si="51"/>
        <v>2</v>
      </c>
      <c r="V68" s="116">
        <v>3</v>
      </c>
      <c r="W68" s="117">
        <v>2</v>
      </c>
      <c r="X68" s="116">
        <v>0</v>
      </c>
      <c r="Y68" s="118">
        <v>0</v>
      </c>
      <c r="Z68" s="10">
        <f t="shared" si="52"/>
        <v>0</v>
      </c>
      <c r="AA68" s="115">
        <f t="shared" si="52"/>
        <v>0</v>
      </c>
      <c r="AB68" s="116">
        <v>0</v>
      </c>
      <c r="AC68" s="117">
        <v>0</v>
      </c>
      <c r="AD68" s="116">
        <v>0</v>
      </c>
      <c r="AE68" s="243">
        <v>0</v>
      </c>
      <c r="AF68" s="260">
        <v>0</v>
      </c>
      <c r="AG68" s="251">
        <v>0</v>
      </c>
      <c r="AH68" s="52"/>
      <c r="AI68" s="119"/>
      <c r="AJ68" s="120"/>
      <c r="AK68" s="121"/>
      <c r="AL68" s="162"/>
      <c r="AM68" s="123"/>
    </row>
    <row r="69" spans="1:39" ht="21" customHeight="1">
      <c r="A69" s="6" t="s">
        <v>136</v>
      </c>
      <c r="B69" s="10">
        <f t="shared" si="46"/>
        <v>4</v>
      </c>
      <c r="C69" s="115">
        <f t="shared" si="46"/>
        <v>3</v>
      </c>
      <c r="D69" s="116">
        <f t="shared" si="47"/>
        <v>4</v>
      </c>
      <c r="E69" s="117">
        <f t="shared" si="47"/>
        <v>3</v>
      </c>
      <c r="F69" s="116">
        <f t="shared" si="48"/>
        <v>0</v>
      </c>
      <c r="G69" s="118">
        <f t="shared" si="48"/>
        <v>0</v>
      </c>
      <c r="H69" s="10">
        <f t="shared" si="49"/>
        <v>1</v>
      </c>
      <c r="I69" s="115">
        <f t="shared" si="49"/>
        <v>1</v>
      </c>
      <c r="J69" s="116">
        <v>1</v>
      </c>
      <c r="K69" s="117">
        <v>1</v>
      </c>
      <c r="L69" s="116">
        <v>0</v>
      </c>
      <c r="M69" s="118">
        <v>0</v>
      </c>
      <c r="N69" s="10">
        <f t="shared" si="50"/>
        <v>3</v>
      </c>
      <c r="O69" s="115">
        <f t="shared" si="50"/>
        <v>2</v>
      </c>
      <c r="P69" s="116">
        <f t="shared" si="50"/>
        <v>3</v>
      </c>
      <c r="Q69" s="117">
        <f t="shared" si="50"/>
        <v>2</v>
      </c>
      <c r="R69" s="116">
        <f t="shared" si="50"/>
        <v>0</v>
      </c>
      <c r="S69" s="118">
        <f t="shared" si="50"/>
        <v>0</v>
      </c>
      <c r="T69" s="10">
        <f t="shared" si="51"/>
        <v>3</v>
      </c>
      <c r="U69" s="115">
        <f t="shared" si="51"/>
        <v>2</v>
      </c>
      <c r="V69" s="116">
        <v>3</v>
      </c>
      <c r="W69" s="117">
        <v>2</v>
      </c>
      <c r="X69" s="116">
        <v>0</v>
      </c>
      <c r="Y69" s="118">
        <v>0</v>
      </c>
      <c r="Z69" s="10">
        <f t="shared" si="52"/>
        <v>0</v>
      </c>
      <c r="AA69" s="115">
        <f t="shared" si="52"/>
        <v>0</v>
      </c>
      <c r="AB69" s="116">
        <v>0</v>
      </c>
      <c r="AC69" s="117">
        <v>0</v>
      </c>
      <c r="AD69" s="116">
        <v>0</v>
      </c>
      <c r="AE69" s="243">
        <v>0</v>
      </c>
      <c r="AF69" s="260">
        <v>0</v>
      </c>
      <c r="AG69" s="251">
        <v>0</v>
      </c>
      <c r="AH69" s="52"/>
      <c r="AI69" s="119"/>
      <c r="AJ69" s="120"/>
      <c r="AK69" s="121"/>
      <c r="AL69" s="162"/>
      <c r="AM69" s="123"/>
    </row>
    <row r="70" spans="1:39" ht="21" customHeight="1">
      <c r="A70" s="6" t="s">
        <v>41</v>
      </c>
      <c r="B70" s="10">
        <f t="shared" si="46"/>
        <v>4</v>
      </c>
      <c r="C70" s="115">
        <f t="shared" si="46"/>
        <v>1</v>
      </c>
      <c r="D70" s="116">
        <f t="shared" si="47"/>
        <v>3</v>
      </c>
      <c r="E70" s="117">
        <f t="shared" si="47"/>
        <v>1</v>
      </c>
      <c r="F70" s="116">
        <f t="shared" si="48"/>
        <v>1</v>
      </c>
      <c r="G70" s="118">
        <f t="shared" si="48"/>
        <v>0</v>
      </c>
      <c r="H70" s="10">
        <f t="shared" si="49"/>
        <v>1</v>
      </c>
      <c r="I70" s="115">
        <f t="shared" si="49"/>
        <v>0</v>
      </c>
      <c r="J70" s="116">
        <v>0</v>
      </c>
      <c r="K70" s="117">
        <v>0</v>
      </c>
      <c r="L70" s="116">
        <v>1</v>
      </c>
      <c r="M70" s="118">
        <v>0</v>
      </c>
      <c r="N70" s="10">
        <f t="shared" si="50"/>
        <v>3</v>
      </c>
      <c r="O70" s="115">
        <f t="shared" si="50"/>
        <v>1</v>
      </c>
      <c r="P70" s="116">
        <f t="shared" si="50"/>
        <v>1</v>
      </c>
      <c r="Q70" s="117">
        <f t="shared" si="50"/>
        <v>1</v>
      </c>
      <c r="R70" s="116">
        <f t="shared" si="50"/>
        <v>2</v>
      </c>
      <c r="S70" s="118">
        <f t="shared" si="50"/>
        <v>0</v>
      </c>
      <c r="T70" s="10">
        <f t="shared" si="51"/>
        <v>3</v>
      </c>
      <c r="U70" s="115">
        <f t="shared" si="51"/>
        <v>1</v>
      </c>
      <c r="V70" s="116">
        <v>1</v>
      </c>
      <c r="W70" s="117">
        <v>1</v>
      </c>
      <c r="X70" s="116">
        <v>2</v>
      </c>
      <c r="Y70" s="118">
        <v>0</v>
      </c>
      <c r="Z70" s="10">
        <f t="shared" si="52"/>
        <v>0</v>
      </c>
      <c r="AA70" s="115">
        <f t="shared" si="52"/>
        <v>0</v>
      </c>
      <c r="AB70" s="116">
        <v>0</v>
      </c>
      <c r="AC70" s="117">
        <v>0</v>
      </c>
      <c r="AD70" s="116">
        <v>0</v>
      </c>
      <c r="AE70" s="243">
        <v>0</v>
      </c>
      <c r="AF70" s="260">
        <v>0</v>
      </c>
      <c r="AG70" s="251">
        <v>0</v>
      </c>
      <c r="AH70" s="52"/>
      <c r="AI70" s="119"/>
      <c r="AJ70" s="120"/>
      <c r="AK70" s="121"/>
      <c r="AL70" s="162"/>
      <c r="AM70" s="123"/>
    </row>
    <row r="71" spans="1:39" ht="21" customHeight="1">
      <c r="A71" s="8" t="s">
        <v>160</v>
      </c>
      <c r="B71" s="163">
        <f aca="true" t="shared" si="53" ref="B71:G71">SUM(B66:B70)</f>
        <v>26</v>
      </c>
      <c r="C71" s="124">
        <f t="shared" si="53"/>
        <v>16</v>
      </c>
      <c r="D71" s="125">
        <f t="shared" si="53"/>
        <v>25</v>
      </c>
      <c r="E71" s="126">
        <f t="shared" si="53"/>
        <v>16</v>
      </c>
      <c r="F71" s="125">
        <f t="shared" si="53"/>
        <v>1</v>
      </c>
      <c r="G71" s="127">
        <f t="shared" si="53"/>
        <v>0</v>
      </c>
      <c r="H71" s="163">
        <f aca="true" t="shared" si="54" ref="H71:AG71">SUM(H66:H70)</f>
        <v>9</v>
      </c>
      <c r="I71" s="124">
        <f t="shared" si="54"/>
        <v>3</v>
      </c>
      <c r="J71" s="125">
        <f t="shared" si="54"/>
        <v>8</v>
      </c>
      <c r="K71" s="126">
        <f t="shared" si="54"/>
        <v>3</v>
      </c>
      <c r="L71" s="125">
        <f t="shared" si="54"/>
        <v>1</v>
      </c>
      <c r="M71" s="127">
        <f t="shared" si="54"/>
        <v>0</v>
      </c>
      <c r="N71" s="163">
        <f t="shared" si="54"/>
        <v>17</v>
      </c>
      <c r="O71" s="124">
        <f t="shared" si="54"/>
        <v>13</v>
      </c>
      <c r="P71" s="125">
        <f t="shared" si="54"/>
        <v>15</v>
      </c>
      <c r="Q71" s="126">
        <f t="shared" si="54"/>
        <v>13</v>
      </c>
      <c r="R71" s="125">
        <f t="shared" si="54"/>
        <v>2</v>
      </c>
      <c r="S71" s="127">
        <f t="shared" si="54"/>
        <v>0</v>
      </c>
      <c r="T71" s="163">
        <f t="shared" si="54"/>
        <v>17</v>
      </c>
      <c r="U71" s="124">
        <f t="shared" si="54"/>
        <v>13</v>
      </c>
      <c r="V71" s="125">
        <f t="shared" si="54"/>
        <v>15</v>
      </c>
      <c r="W71" s="126">
        <f t="shared" si="54"/>
        <v>13</v>
      </c>
      <c r="X71" s="125">
        <f t="shared" si="54"/>
        <v>2</v>
      </c>
      <c r="Y71" s="127">
        <f t="shared" si="54"/>
        <v>0</v>
      </c>
      <c r="Z71" s="163">
        <f t="shared" si="54"/>
        <v>0</v>
      </c>
      <c r="AA71" s="124">
        <f t="shared" si="54"/>
        <v>0</v>
      </c>
      <c r="AB71" s="125">
        <f t="shared" si="54"/>
        <v>0</v>
      </c>
      <c r="AC71" s="126">
        <f t="shared" si="54"/>
        <v>0</v>
      </c>
      <c r="AD71" s="125">
        <f t="shared" si="54"/>
        <v>0</v>
      </c>
      <c r="AE71" s="167">
        <f t="shared" si="54"/>
        <v>0</v>
      </c>
      <c r="AF71" s="261">
        <f t="shared" si="54"/>
        <v>0</v>
      </c>
      <c r="AG71" s="253">
        <f t="shared" si="54"/>
        <v>0</v>
      </c>
      <c r="AH71" s="164">
        <f>'集計表1'!B66/B71</f>
        <v>2001.8461538461538</v>
      </c>
      <c r="AI71" s="129">
        <f>'集計表2'!C67/'集計表1'!B66</f>
        <v>8.867852751306486</v>
      </c>
      <c r="AJ71" s="130">
        <f>'集計表2'!F67/'集計表1'!B66</f>
        <v>0.1792383953273901</v>
      </c>
      <c r="AK71" s="131">
        <f>'集計表2'!I67/'集計表1'!B66</f>
        <v>7.317399323701199</v>
      </c>
      <c r="AL71" s="132">
        <f>'集計表2'!G67/'集計表1'!B66</f>
        <v>0.6985667076544728</v>
      </c>
      <c r="AM71" s="133">
        <f>'集計表2'!I67/'集計表2'!G67</f>
        <v>10.474875546632196</v>
      </c>
    </row>
    <row r="72" spans="1:39" ht="21" customHeight="1">
      <c r="A72" s="28" t="s">
        <v>146</v>
      </c>
      <c r="B72" s="276">
        <f aca="true" t="shared" si="55" ref="B72:C76">H72+N72</f>
        <v>14</v>
      </c>
      <c r="C72" s="285">
        <f t="shared" si="55"/>
        <v>8</v>
      </c>
      <c r="D72" s="286">
        <f aca="true" t="shared" si="56" ref="D72:E76">J72+T72</f>
        <v>11</v>
      </c>
      <c r="E72" s="287">
        <f t="shared" si="56"/>
        <v>6</v>
      </c>
      <c r="F72" s="276">
        <f aca="true" t="shared" si="57" ref="F72:G76">L72+Z72</f>
        <v>3</v>
      </c>
      <c r="G72" s="288">
        <f t="shared" si="57"/>
        <v>2</v>
      </c>
      <c r="H72" s="276">
        <f aca="true" t="shared" si="58" ref="H72:I76">J72+L72</f>
        <v>6</v>
      </c>
      <c r="I72" s="285">
        <f t="shared" si="58"/>
        <v>1</v>
      </c>
      <c r="J72" s="286">
        <v>5</v>
      </c>
      <c r="K72" s="287">
        <v>1</v>
      </c>
      <c r="L72" s="276">
        <v>1</v>
      </c>
      <c r="M72" s="288">
        <v>0</v>
      </c>
      <c r="N72" s="276">
        <f aca="true" t="shared" si="59" ref="N72:S76">T72+Z72</f>
        <v>8</v>
      </c>
      <c r="O72" s="285">
        <f t="shared" si="59"/>
        <v>7</v>
      </c>
      <c r="P72" s="286">
        <f t="shared" si="59"/>
        <v>1</v>
      </c>
      <c r="Q72" s="287">
        <f t="shared" si="59"/>
        <v>1</v>
      </c>
      <c r="R72" s="276">
        <f t="shared" si="59"/>
        <v>7</v>
      </c>
      <c r="S72" s="288">
        <f t="shared" si="59"/>
        <v>6</v>
      </c>
      <c r="T72" s="276">
        <f aca="true" t="shared" si="60" ref="T72:U76">V72+X72</f>
        <v>6</v>
      </c>
      <c r="U72" s="285">
        <f t="shared" si="60"/>
        <v>5</v>
      </c>
      <c r="V72" s="286">
        <v>1</v>
      </c>
      <c r="W72" s="287">
        <v>1</v>
      </c>
      <c r="X72" s="276">
        <v>5</v>
      </c>
      <c r="Y72" s="288">
        <v>4</v>
      </c>
      <c r="Z72" s="276">
        <f aca="true" t="shared" si="61" ref="Z72:AA76">AB72+AD72</f>
        <v>2</v>
      </c>
      <c r="AA72" s="285">
        <f t="shared" si="61"/>
        <v>2</v>
      </c>
      <c r="AB72" s="286">
        <v>0</v>
      </c>
      <c r="AC72" s="287">
        <v>0</v>
      </c>
      <c r="AD72" s="276">
        <v>2</v>
      </c>
      <c r="AE72" s="289">
        <v>2</v>
      </c>
      <c r="AF72" s="290">
        <v>0</v>
      </c>
      <c r="AG72" s="291">
        <v>0</v>
      </c>
      <c r="AH72" s="168"/>
      <c r="AI72" s="169"/>
      <c r="AJ72" s="170"/>
      <c r="AK72" s="171"/>
      <c r="AL72" s="172"/>
      <c r="AM72" s="173"/>
    </row>
    <row r="73" spans="1:39" ht="21" customHeight="1">
      <c r="A73" s="22" t="s">
        <v>132</v>
      </c>
      <c r="B73" s="10">
        <f t="shared" si="55"/>
        <v>8</v>
      </c>
      <c r="C73" s="115">
        <f t="shared" si="55"/>
        <v>2</v>
      </c>
      <c r="D73" s="116">
        <f t="shared" si="56"/>
        <v>5</v>
      </c>
      <c r="E73" s="117">
        <f t="shared" si="56"/>
        <v>1</v>
      </c>
      <c r="F73" s="116">
        <f t="shared" si="57"/>
        <v>3</v>
      </c>
      <c r="G73" s="118">
        <f t="shared" si="57"/>
        <v>1</v>
      </c>
      <c r="H73" s="10">
        <f t="shared" si="58"/>
        <v>2</v>
      </c>
      <c r="I73" s="115">
        <f t="shared" si="58"/>
        <v>1</v>
      </c>
      <c r="J73" s="116">
        <v>1</v>
      </c>
      <c r="K73" s="117">
        <v>1</v>
      </c>
      <c r="L73" s="116">
        <v>1</v>
      </c>
      <c r="M73" s="118">
        <v>0</v>
      </c>
      <c r="N73" s="10">
        <f t="shared" si="59"/>
        <v>6</v>
      </c>
      <c r="O73" s="115">
        <f t="shared" si="59"/>
        <v>1</v>
      </c>
      <c r="P73" s="116">
        <f t="shared" si="59"/>
        <v>1</v>
      </c>
      <c r="Q73" s="117">
        <f t="shared" si="59"/>
        <v>0</v>
      </c>
      <c r="R73" s="116">
        <f t="shared" si="59"/>
        <v>5</v>
      </c>
      <c r="S73" s="118">
        <f t="shared" si="59"/>
        <v>1</v>
      </c>
      <c r="T73" s="10">
        <f t="shared" si="60"/>
        <v>4</v>
      </c>
      <c r="U73" s="115">
        <f t="shared" si="60"/>
        <v>0</v>
      </c>
      <c r="V73" s="116">
        <v>1</v>
      </c>
      <c r="W73" s="117">
        <v>0</v>
      </c>
      <c r="X73" s="116">
        <v>3</v>
      </c>
      <c r="Y73" s="118">
        <v>0</v>
      </c>
      <c r="Z73" s="10">
        <f t="shared" si="61"/>
        <v>2</v>
      </c>
      <c r="AA73" s="115">
        <f t="shared" si="61"/>
        <v>1</v>
      </c>
      <c r="AB73" s="116">
        <v>0</v>
      </c>
      <c r="AC73" s="117">
        <v>0</v>
      </c>
      <c r="AD73" s="116">
        <v>2</v>
      </c>
      <c r="AE73" s="243">
        <v>1</v>
      </c>
      <c r="AF73" s="260">
        <v>0</v>
      </c>
      <c r="AG73" s="251">
        <v>0</v>
      </c>
      <c r="AH73" s="109"/>
      <c r="AI73" s="119"/>
      <c r="AJ73" s="120"/>
      <c r="AK73" s="121"/>
      <c r="AL73" s="162"/>
      <c r="AM73" s="123"/>
    </row>
    <row r="74" spans="1:39" ht="21" customHeight="1">
      <c r="A74" s="22" t="s">
        <v>133</v>
      </c>
      <c r="B74" s="10">
        <f t="shared" si="55"/>
        <v>6</v>
      </c>
      <c r="C74" s="115">
        <f t="shared" si="55"/>
        <v>2</v>
      </c>
      <c r="D74" s="116">
        <f t="shared" si="56"/>
        <v>4</v>
      </c>
      <c r="E74" s="117">
        <f t="shared" si="56"/>
        <v>2</v>
      </c>
      <c r="F74" s="116">
        <f t="shared" si="57"/>
        <v>2</v>
      </c>
      <c r="G74" s="118">
        <f t="shared" si="57"/>
        <v>0</v>
      </c>
      <c r="H74" s="10">
        <f t="shared" si="58"/>
        <v>2</v>
      </c>
      <c r="I74" s="115">
        <f t="shared" si="58"/>
        <v>1</v>
      </c>
      <c r="J74" s="116">
        <v>1</v>
      </c>
      <c r="K74" s="117">
        <v>1</v>
      </c>
      <c r="L74" s="116">
        <v>1</v>
      </c>
      <c r="M74" s="118">
        <v>0</v>
      </c>
      <c r="N74" s="10">
        <f t="shared" si="59"/>
        <v>4</v>
      </c>
      <c r="O74" s="115">
        <f t="shared" si="59"/>
        <v>1</v>
      </c>
      <c r="P74" s="116">
        <f t="shared" si="59"/>
        <v>1</v>
      </c>
      <c r="Q74" s="117">
        <f t="shared" si="59"/>
        <v>1</v>
      </c>
      <c r="R74" s="116">
        <f t="shared" si="59"/>
        <v>3</v>
      </c>
      <c r="S74" s="118">
        <f t="shared" si="59"/>
        <v>0</v>
      </c>
      <c r="T74" s="10">
        <f t="shared" si="60"/>
        <v>3</v>
      </c>
      <c r="U74" s="115">
        <f t="shared" si="60"/>
        <v>1</v>
      </c>
      <c r="V74" s="116">
        <v>1</v>
      </c>
      <c r="W74" s="117">
        <v>1</v>
      </c>
      <c r="X74" s="116">
        <v>2</v>
      </c>
      <c r="Y74" s="118">
        <v>0</v>
      </c>
      <c r="Z74" s="10">
        <f t="shared" si="61"/>
        <v>1</v>
      </c>
      <c r="AA74" s="115">
        <f t="shared" si="61"/>
        <v>0</v>
      </c>
      <c r="AB74" s="116">
        <v>0</v>
      </c>
      <c r="AC74" s="117">
        <v>0</v>
      </c>
      <c r="AD74" s="116">
        <v>1</v>
      </c>
      <c r="AE74" s="243">
        <v>0</v>
      </c>
      <c r="AF74" s="260">
        <v>0</v>
      </c>
      <c r="AG74" s="251">
        <v>0</v>
      </c>
      <c r="AH74" s="109"/>
      <c r="AI74" s="119"/>
      <c r="AJ74" s="120"/>
      <c r="AK74" s="121"/>
      <c r="AL74" s="162"/>
      <c r="AM74" s="123"/>
    </row>
    <row r="75" spans="1:39" ht="21" customHeight="1">
      <c r="A75" s="22" t="s">
        <v>134</v>
      </c>
      <c r="B75" s="10">
        <f t="shared" si="55"/>
        <v>7</v>
      </c>
      <c r="C75" s="115">
        <f t="shared" si="55"/>
        <v>3</v>
      </c>
      <c r="D75" s="116">
        <f t="shared" si="56"/>
        <v>6</v>
      </c>
      <c r="E75" s="117">
        <f t="shared" si="56"/>
        <v>3</v>
      </c>
      <c r="F75" s="116">
        <f t="shared" si="57"/>
        <v>1</v>
      </c>
      <c r="G75" s="118">
        <f t="shared" si="57"/>
        <v>0</v>
      </c>
      <c r="H75" s="10">
        <f t="shared" si="58"/>
        <v>2</v>
      </c>
      <c r="I75" s="115">
        <f t="shared" si="58"/>
        <v>1</v>
      </c>
      <c r="J75" s="116">
        <v>1</v>
      </c>
      <c r="K75" s="117">
        <v>1</v>
      </c>
      <c r="L75" s="116">
        <v>1</v>
      </c>
      <c r="M75" s="118">
        <v>0</v>
      </c>
      <c r="N75" s="10">
        <f t="shared" si="59"/>
        <v>5</v>
      </c>
      <c r="O75" s="115">
        <f t="shared" si="59"/>
        <v>2</v>
      </c>
      <c r="P75" s="116">
        <f t="shared" si="59"/>
        <v>1</v>
      </c>
      <c r="Q75" s="117">
        <f t="shared" si="59"/>
        <v>0</v>
      </c>
      <c r="R75" s="116">
        <f t="shared" si="59"/>
        <v>4</v>
      </c>
      <c r="S75" s="118">
        <f t="shared" si="59"/>
        <v>2</v>
      </c>
      <c r="T75" s="10">
        <f t="shared" si="60"/>
        <v>5</v>
      </c>
      <c r="U75" s="115">
        <f t="shared" si="60"/>
        <v>2</v>
      </c>
      <c r="V75" s="116">
        <v>1</v>
      </c>
      <c r="W75" s="117">
        <v>0</v>
      </c>
      <c r="X75" s="116">
        <v>4</v>
      </c>
      <c r="Y75" s="118">
        <v>2</v>
      </c>
      <c r="Z75" s="10">
        <f t="shared" si="61"/>
        <v>0</v>
      </c>
      <c r="AA75" s="115">
        <f t="shared" si="61"/>
        <v>0</v>
      </c>
      <c r="AB75" s="116">
        <v>0</v>
      </c>
      <c r="AC75" s="117">
        <v>0</v>
      </c>
      <c r="AD75" s="116">
        <v>0</v>
      </c>
      <c r="AE75" s="243">
        <v>0</v>
      </c>
      <c r="AF75" s="260">
        <v>0</v>
      </c>
      <c r="AG75" s="251">
        <v>0</v>
      </c>
      <c r="AH75" s="109"/>
      <c r="AI75" s="119"/>
      <c r="AJ75" s="120"/>
      <c r="AK75" s="121"/>
      <c r="AL75" s="162"/>
      <c r="AM75" s="123"/>
    </row>
    <row r="76" spans="1:39" ht="21" customHeight="1">
      <c r="A76" s="22" t="s">
        <v>138</v>
      </c>
      <c r="B76" s="10">
        <f t="shared" si="55"/>
        <v>7</v>
      </c>
      <c r="C76" s="115">
        <f t="shared" si="55"/>
        <v>3</v>
      </c>
      <c r="D76" s="116">
        <f t="shared" si="56"/>
        <v>5</v>
      </c>
      <c r="E76" s="117">
        <f t="shared" si="56"/>
        <v>2</v>
      </c>
      <c r="F76" s="116">
        <f t="shared" si="57"/>
        <v>2</v>
      </c>
      <c r="G76" s="118">
        <f t="shared" si="57"/>
        <v>1</v>
      </c>
      <c r="H76" s="10">
        <f t="shared" si="58"/>
        <v>2</v>
      </c>
      <c r="I76" s="115">
        <f t="shared" si="58"/>
        <v>1</v>
      </c>
      <c r="J76" s="116">
        <v>1</v>
      </c>
      <c r="K76" s="117">
        <v>1</v>
      </c>
      <c r="L76" s="116">
        <v>1</v>
      </c>
      <c r="M76" s="118">
        <v>0</v>
      </c>
      <c r="N76" s="10">
        <f t="shared" si="59"/>
        <v>5</v>
      </c>
      <c r="O76" s="115">
        <f t="shared" si="59"/>
        <v>2</v>
      </c>
      <c r="P76" s="116">
        <f t="shared" si="59"/>
        <v>1</v>
      </c>
      <c r="Q76" s="117">
        <f t="shared" si="59"/>
        <v>0</v>
      </c>
      <c r="R76" s="116">
        <f t="shared" si="59"/>
        <v>4</v>
      </c>
      <c r="S76" s="118">
        <f t="shared" si="59"/>
        <v>2</v>
      </c>
      <c r="T76" s="10">
        <f t="shared" si="60"/>
        <v>4</v>
      </c>
      <c r="U76" s="115">
        <f t="shared" si="60"/>
        <v>1</v>
      </c>
      <c r="V76" s="116">
        <v>1</v>
      </c>
      <c r="W76" s="117">
        <v>0</v>
      </c>
      <c r="X76" s="116">
        <v>3</v>
      </c>
      <c r="Y76" s="118">
        <v>1</v>
      </c>
      <c r="Z76" s="10">
        <f t="shared" si="61"/>
        <v>1</v>
      </c>
      <c r="AA76" s="115">
        <f t="shared" si="61"/>
        <v>1</v>
      </c>
      <c r="AB76" s="116">
        <v>0</v>
      </c>
      <c r="AC76" s="117">
        <v>0</v>
      </c>
      <c r="AD76" s="116">
        <v>1</v>
      </c>
      <c r="AE76" s="243">
        <v>1</v>
      </c>
      <c r="AF76" s="260">
        <v>0</v>
      </c>
      <c r="AG76" s="251">
        <v>0</v>
      </c>
      <c r="AH76" s="109"/>
      <c r="AI76" s="119"/>
      <c r="AJ76" s="120"/>
      <c r="AK76" s="121"/>
      <c r="AL76" s="162"/>
      <c r="AM76" s="123"/>
    </row>
    <row r="77" spans="1:39" ht="21" customHeight="1">
      <c r="A77" s="3" t="s">
        <v>159</v>
      </c>
      <c r="B77" s="84">
        <f aca="true" t="shared" si="62" ref="B77:G77">SUM(B72:B76)</f>
        <v>42</v>
      </c>
      <c r="C77" s="106">
        <f t="shared" si="62"/>
        <v>18</v>
      </c>
      <c r="D77" s="107">
        <f t="shared" si="62"/>
        <v>31</v>
      </c>
      <c r="E77" s="136">
        <f t="shared" si="62"/>
        <v>14</v>
      </c>
      <c r="F77" s="107">
        <f t="shared" si="62"/>
        <v>11</v>
      </c>
      <c r="G77" s="137">
        <f t="shared" si="62"/>
        <v>4</v>
      </c>
      <c r="H77" s="84">
        <f aca="true" t="shared" si="63" ref="H77:AE77">SUM(H72:H76)</f>
        <v>14</v>
      </c>
      <c r="I77" s="106">
        <f t="shared" si="63"/>
        <v>5</v>
      </c>
      <c r="J77" s="107">
        <f t="shared" si="63"/>
        <v>9</v>
      </c>
      <c r="K77" s="136">
        <f t="shared" si="63"/>
        <v>5</v>
      </c>
      <c r="L77" s="107">
        <f t="shared" si="63"/>
        <v>5</v>
      </c>
      <c r="M77" s="137">
        <f t="shared" si="63"/>
        <v>0</v>
      </c>
      <c r="N77" s="84">
        <f t="shared" si="63"/>
        <v>28</v>
      </c>
      <c r="O77" s="106">
        <f t="shared" si="63"/>
        <v>13</v>
      </c>
      <c r="P77" s="107">
        <f t="shared" si="63"/>
        <v>5</v>
      </c>
      <c r="Q77" s="136">
        <f t="shared" si="63"/>
        <v>2</v>
      </c>
      <c r="R77" s="107">
        <f t="shared" si="63"/>
        <v>23</v>
      </c>
      <c r="S77" s="137">
        <f t="shared" si="63"/>
        <v>11</v>
      </c>
      <c r="T77" s="84">
        <f t="shared" si="63"/>
        <v>22</v>
      </c>
      <c r="U77" s="106">
        <f t="shared" si="63"/>
        <v>9</v>
      </c>
      <c r="V77" s="107">
        <f t="shared" si="63"/>
        <v>5</v>
      </c>
      <c r="W77" s="136">
        <f t="shared" si="63"/>
        <v>2</v>
      </c>
      <c r="X77" s="107">
        <f t="shared" si="63"/>
        <v>17</v>
      </c>
      <c r="Y77" s="137">
        <f t="shared" si="63"/>
        <v>7</v>
      </c>
      <c r="Z77" s="84">
        <f t="shared" si="63"/>
        <v>6</v>
      </c>
      <c r="AA77" s="106">
        <f t="shared" si="63"/>
        <v>4</v>
      </c>
      <c r="AB77" s="107">
        <f t="shared" si="63"/>
        <v>0</v>
      </c>
      <c r="AC77" s="136">
        <f t="shared" si="63"/>
        <v>0</v>
      </c>
      <c r="AD77" s="107">
        <f t="shared" si="63"/>
        <v>6</v>
      </c>
      <c r="AE77" s="108">
        <f t="shared" si="63"/>
        <v>4</v>
      </c>
      <c r="AF77" s="262">
        <f>SUM(AF72:AF76)</f>
        <v>0</v>
      </c>
      <c r="AG77" s="250">
        <f>SUM(AG72:AG76)</f>
        <v>0</v>
      </c>
      <c r="AH77" s="138">
        <f>'集計表1'!B72/B77</f>
        <v>2192.5238095238096</v>
      </c>
      <c r="AI77" s="110">
        <f>'集計表2'!C73/'集計表1'!B72</f>
        <v>4.428186695045936</v>
      </c>
      <c r="AJ77" s="111">
        <f>'集計表2'!F73/'集計表1'!B72</f>
        <v>0.0990921529874248</v>
      </c>
      <c r="AK77" s="112">
        <f>'集計表2'!I73/'集計表1'!B72</f>
        <v>5.763243055404731</v>
      </c>
      <c r="AL77" s="174">
        <f>'集計表2'!G73/'集計表1'!B72</f>
        <v>0.4342788263145321</v>
      </c>
      <c r="AM77" s="175">
        <f>'集計表2'!I73/'集計表2'!G73</f>
        <v>13.27083593808607</v>
      </c>
    </row>
    <row r="78" spans="1:39" ht="21" customHeight="1">
      <c r="A78" s="181" t="s">
        <v>4</v>
      </c>
      <c r="B78" s="84">
        <f>+B36+B42+B77+B52+B53+B56+B59+B62+B65+B71</f>
        <v>225</v>
      </c>
      <c r="C78" s="136">
        <f aca="true" t="shared" si="64" ref="C78:AG78">+C36+C42+C77+C52+C53+C56+C59+C62+C65+C71</f>
        <v>117</v>
      </c>
      <c r="D78" s="107">
        <f t="shared" si="64"/>
        <v>202</v>
      </c>
      <c r="E78" s="136">
        <f t="shared" si="64"/>
        <v>112</v>
      </c>
      <c r="F78" s="107">
        <f t="shared" si="64"/>
        <v>23</v>
      </c>
      <c r="G78" s="176">
        <f t="shared" si="64"/>
        <v>5</v>
      </c>
      <c r="H78" s="84">
        <f t="shared" si="64"/>
        <v>90</v>
      </c>
      <c r="I78" s="136">
        <f t="shared" si="64"/>
        <v>42</v>
      </c>
      <c r="J78" s="107">
        <f t="shared" si="64"/>
        <v>75</v>
      </c>
      <c r="K78" s="136">
        <f t="shared" si="64"/>
        <v>41</v>
      </c>
      <c r="L78" s="107">
        <f t="shared" si="64"/>
        <v>15</v>
      </c>
      <c r="M78" s="176">
        <f t="shared" si="64"/>
        <v>1</v>
      </c>
      <c r="N78" s="84">
        <f t="shared" si="64"/>
        <v>135</v>
      </c>
      <c r="O78" s="136">
        <f t="shared" si="64"/>
        <v>75</v>
      </c>
      <c r="P78" s="107">
        <f t="shared" si="64"/>
        <v>80</v>
      </c>
      <c r="Q78" s="136">
        <f t="shared" si="64"/>
        <v>56</v>
      </c>
      <c r="R78" s="107">
        <f t="shared" si="64"/>
        <v>55</v>
      </c>
      <c r="S78" s="176">
        <f t="shared" si="64"/>
        <v>19</v>
      </c>
      <c r="T78" s="84">
        <f t="shared" si="64"/>
        <v>127</v>
      </c>
      <c r="U78" s="136">
        <f t="shared" si="64"/>
        <v>71</v>
      </c>
      <c r="V78" s="107">
        <f t="shared" si="64"/>
        <v>78</v>
      </c>
      <c r="W78" s="136">
        <f t="shared" si="64"/>
        <v>56</v>
      </c>
      <c r="X78" s="107">
        <f t="shared" si="64"/>
        <v>49</v>
      </c>
      <c r="Y78" s="176">
        <f t="shared" si="64"/>
        <v>15</v>
      </c>
      <c r="Z78" s="84">
        <f t="shared" si="64"/>
        <v>8</v>
      </c>
      <c r="AA78" s="136">
        <f t="shared" si="64"/>
        <v>4</v>
      </c>
      <c r="AB78" s="107">
        <f t="shared" si="64"/>
        <v>2</v>
      </c>
      <c r="AC78" s="136">
        <f t="shared" si="64"/>
        <v>0</v>
      </c>
      <c r="AD78" s="107">
        <f t="shared" si="64"/>
        <v>6</v>
      </c>
      <c r="AE78" s="108">
        <f t="shared" si="64"/>
        <v>4</v>
      </c>
      <c r="AF78" s="262">
        <f t="shared" si="64"/>
        <v>0</v>
      </c>
      <c r="AG78" s="254">
        <f t="shared" si="64"/>
        <v>89</v>
      </c>
      <c r="AH78" s="109">
        <f>'集計表1'!B73/B78</f>
        <v>4359.746666666667</v>
      </c>
      <c r="AI78" s="119">
        <f>'集計表2'!C74/'集計表1'!B73</f>
        <v>3.8652357986141905</v>
      </c>
      <c r="AJ78" s="120">
        <f>'集計表2'!F74/'集計表1'!B73</f>
        <v>0.10635174520843718</v>
      </c>
      <c r="AK78" s="121">
        <f>'集計表2'!I74/'集計表1'!B73</f>
        <v>4.780474502595972</v>
      </c>
      <c r="AL78" s="177">
        <f>'集計表2'!G74/'集計表1'!B73</f>
        <v>0.3632066287235854</v>
      </c>
      <c r="AM78" s="135">
        <f>'集計表2'!I74/'集計表2'!G74</f>
        <v>13.161859185764206</v>
      </c>
    </row>
    <row r="79" spans="1:39" ht="21" customHeight="1">
      <c r="A79" s="21" t="s">
        <v>5</v>
      </c>
      <c r="B79" s="292">
        <f aca="true" t="shared" si="65" ref="B79:C82">H79+N79</f>
        <v>10</v>
      </c>
      <c r="C79" s="293">
        <f t="shared" si="65"/>
        <v>5</v>
      </c>
      <c r="D79" s="294">
        <f aca="true" t="shared" si="66" ref="D79:E82">J79+T79</f>
        <v>8</v>
      </c>
      <c r="E79" s="295">
        <f t="shared" si="66"/>
        <v>5</v>
      </c>
      <c r="F79" s="116">
        <f aca="true" t="shared" si="67" ref="F79:G82">L79+Z79</f>
        <v>2</v>
      </c>
      <c r="G79" s="118">
        <f t="shared" si="67"/>
        <v>0</v>
      </c>
      <c r="H79" s="292">
        <f aca="true" t="shared" si="68" ref="H79:I82">J79+L79</f>
        <v>3</v>
      </c>
      <c r="I79" s="293">
        <f t="shared" si="68"/>
        <v>0</v>
      </c>
      <c r="J79" s="294">
        <v>1</v>
      </c>
      <c r="K79" s="295">
        <v>0</v>
      </c>
      <c r="L79" s="116">
        <v>2</v>
      </c>
      <c r="M79" s="118">
        <v>0</v>
      </c>
      <c r="N79" s="292">
        <f aca="true" t="shared" si="69" ref="N79:S82">T79+Z79</f>
        <v>7</v>
      </c>
      <c r="O79" s="293">
        <f t="shared" si="69"/>
        <v>5</v>
      </c>
      <c r="P79" s="294">
        <f t="shared" si="69"/>
        <v>7</v>
      </c>
      <c r="Q79" s="295">
        <f t="shared" si="69"/>
        <v>5</v>
      </c>
      <c r="R79" s="116">
        <f t="shared" si="69"/>
        <v>0</v>
      </c>
      <c r="S79" s="118">
        <f t="shared" si="69"/>
        <v>0</v>
      </c>
      <c r="T79" s="292">
        <f aca="true" t="shared" si="70" ref="T79:U82">V79+X79</f>
        <v>7</v>
      </c>
      <c r="U79" s="293">
        <f t="shared" si="70"/>
        <v>5</v>
      </c>
      <c r="V79" s="294">
        <v>7</v>
      </c>
      <c r="W79" s="295">
        <v>5</v>
      </c>
      <c r="X79" s="116">
        <v>0</v>
      </c>
      <c r="Y79" s="118">
        <v>0</v>
      </c>
      <c r="Z79" s="292">
        <f aca="true" t="shared" si="71" ref="Z79:AA82">AB79+AD79</f>
        <v>0</v>
      </c>
      <c r="AA79" s="293">
        <f t="shared" si="71"/>
        <v>0</v>
      </c>
      <c r="AB79" s="294">
        <v>0</v>
      </c>
      <c r="AC79" s="295">
        <v>0</v>
      </c>
      <c r="AD79" s="116">
        <v>0</v>
      </c>
      <c r="AE79" s="243">
        <v>0</v>
      </c>
      <c r="AF79" s="260">
        <v>0</v>
      </c>
      <c r="AG79" s="251">
        <v>0</v>
      </c>
      <c r="AH79" s="93">
        <f>'集計表1'!B74/B79</f>
        <v>2115.6</v>
      </c>
      <c r="AI79" s="94">
        <f>'集計表2'!C75/'集計表1'!B74</f>
        <v>4.2778880695783705</v>
      </c>
      <c r="AJ79" s="95">
        <f>'集計表2'!F75/'集計表1'!B74</f>
        <v>0.09070712800151258</v>
      </c>
      <c r="AK79" s="96">
        <f>'集計表2'!I75/'集計表1'!B74</f>
        <v>4.091368878805067</v>
      </c>
      <c r="AL79" s="97">
        <f>'集計表2'!G75/'集計表1'!B74</f>
        <v>0.34420495367744375</v>
      </c>
      <c r="AM79" s="98">
        <f>'集計表2'!I75/'集計表2'!G75</f>
        <v>11.886432298819006</v>
      </c>
    </row>
    <row r="80" spans="1:39" ht="21" customHeight="1">
      <c r="A80" s="22" t="s">
        <v>6</v>
      </c>
      <c r="B80" s="10">
        <f t="shared" si="65"/>
        <v>7</v>
      </c>
      <c r="C80" s="117">
        <f t="shared" si="65"/>
        <v>3</v>
      </c>
      <c r="D80" s="10">
        <f t="shared" si="66"/>
        <v>7</v>
      </c>
      <c r="E80" s="115">
        <f t="shared" si="66"/>
        <v>3</v>
      </c>
      <c r="F80" s="116">
        <f t="shared" si="67"/>
        <v>0</v>
      </c>
      <c r="G80" s="118">
        <f t="shared" si="67"/>
        <v>0</v>
      </c>
      <c r="H80" s="10">
        <f t="shared" si="68"/>
        <v>3</v>
      </c>
      <c r="I80" s="117">
        <f t="shared" si="68"/>
        <v>2</v>
      </c>
      <c r="J80" s="10">
        <v>3</v>
      </c>
      <c r="K80" s="115">
        <v>2</v>
      </c>
      <c r="L80" s="116">
        <v>0</v>
      </c>
      <c r="M80" s="118">
        <v>0</v>
      </c>
      <c r="N80" s="10">
        <f t="shared" si="69"/>
        <v>4</v>
      </c>
      <c r="O80" s="117">
        <f t="shared" si="69"/>
        <v>1</v>
      </c>
      <c r="P80" s="10">
        <f t="shared" si="69"/>
        <v>4</v>
      </c>
      <c r="Q80" s="115">
        <f t="shared" si="69"/>
        <v>1</v>
      </c>
      <c r="R80" s="116">
        <f t="shared" si="69"/>
        <v>0</v>
      </c>
      <c r="S80" s="118">
        <f t="shared" si="69"/>
        <v>0</v>
      </c>
      <c r="T80" s="10">
        <f t="shared" si="70"/>
        <v>4</v>
      </c>
      <c r="U80" s="117">
        <f t="shared" si="70"/>
        <v>1</v>
      </c>
      <c r="V80" s="10">
        <v>4</v>
      </c>
      <c r="W80" s="115">
        <v>1</v>
      </c>
      <c r="X80" s="116">
        <v>0</v>
      </c>
      <c r="Y80" s="118">
        <v>0</v>
      </c>
      <c r="Z80" s="10">
        <f t="shared" si="71"/>
        <v>0</v>
      </c>
      <c r="AA80" s="117">
        <f t="shared" si="71"/>
        <v>0</v>
      </c>
      <c r="AB80" s="10">
        <v>0</v>
      </c>
      <c r="AC80" s="115">
        <v>0</v>
      </c>
      <c r="AD80" s="116">
        <v>0</v>
      </c>
      <c r="AE80" s="243">
        <v>0</v>
      </c>
      <c r="AF80" s="260">
        <v>0</v>
      </c>
      <c r="AG80" s="251">
        <v>0</v>
      </c>
      <c r="AH80" s="109">
        <f>'集計表1'!B75/B80</f>
        <v>3800.714285714286</v>
      </c>
      <c r="AI80" s="119">
        <f>'集計表2'!C76/'集計表1'!B75</f>
        <v>3.745386205600451</v>
      </c>
      <c r="AJ80" s="120">
        <f>'集計表2'!F76/'集計表1'!B75</f>
        <v>0.08611163315166322</v>
      </c>
      <c r="AK80" s="121">
        <f>'集計表2'!I76/'集計表1'!B75</f>
        <v>4.9102424356324</v>
      </c>
      <c r="AL80" s="177">
        <f>'集計表2'!G76/'集計表1'!B75</f>
        <v>0.527043788761511</v>
      </c>
      <c r="AM80" s="135">
        <f>'集計表2'!I76/'集計表2'!G76</f>
        <v>9.316573955213237</v>
      </c>
    </row>
    <row r="81" spans="1:39" ht="21" customHeight="1">
      <c r="A81" s="22" t="s">
        <v>7</v>
      </c>
      <c r="B81" s="10">
        <f t="shared" si="65"/>
        <v>7</v>
      </c>
      <c r="C81" s="115">
        <f t="shared" si="65"/>
        <v>3</v>
      </c>
      <c r="D81" s="116">
        <f t="shared" si="66"/>
        <v>5</v>
      </c>
      <c r="E81" s="117">
        <f t="shared" si="66"/>
        <v>3</v>
      </c>
      <c r="F81" s="116">
        <f t="shared" si="67"/>
        <v>2</v>
      </c>
      <c r="G81" s="118">
        <f t="shared" si="67"/>
        <v>0</v>
      </c>
      <c r="H81" s="10">
        <f t="shared" si="68"/>
        <v>4</v>
      </c>
      <c r="I81" s="115">
        <f t="shared" si="68"/>
        <v>2</v>
      </c>
      <c r="J81" s="116">
        <v>2</v>
      </c>
      <c r="K81" s="117">
        <v>2</v>
      </c>
      <c r="L81" s="116">
        <v>2</v>
      </c>
      <c r="M81" s="118">
        <v>0</v>
      </c>
      <c r="N81" s="10">
        <f t="shared" si="69"/>
        <v>3</v>
      </c>
      <c r="O81" s="115">
        <f t="shared" si="69"/>
        <v>1</v>
      </c>
      <c r="P81" s="116">
        <f t="shared" si="69"/>
        <v>3</v>
      </c>
      <c r="Q81" s="117">
        <f t="shared" si="69"/>
        <v>1</v>
      </c>
      <c r="R81" s="116">
        <f t="shared" si="69"/>
        <v>0</v>
      </c>
      <c r="S81" s="118">
        <f t="shared" si="69"/>
        <v>0</v>
      </c>
      <c r="T81" s="10">
        <f t="shared" si="70"/>
        <v>3</v>
      </c>
      <c r="U81" s="115">
        <f t="shared" si="70"/>
        <v>1</v>
      </c>
      <c r="V81" s="116">
        <v>3</v>
      </c>
      <c r="W81" s="117">
        <v>1</v>
      </c>
      <c r="X81" s="116">
        <v>0</v>
      </c>
      <c r="Y81" s="118">
        <v>0</v>
      </c>
      <c r="Z81" s="10">
        <f t="shared" si="71"/>
        <v>0</v>
      </c>
      <c r="AA81" s="115">
        <f t="shared" si="71"/>
        <v>0</v>
      </c>
      <c r="AB81" s="116">
        <v>0</v>
      </c>
      <c r="AC81" s="117">
        <v>0</v>
      </c>
      <c r="AD81" s="116">
        <v>0</v>
      </c>
      <c r="AE81" s="243">
        <v>0</v>
      </c>
      <c r="AF81" s="260">
        <v>0</v>
      </c>
      <c r="AG81" s="251">
        <v>0</v>
      </c>
      <c r="AH81" s="109">
        <f>'集計表1'!B76/B81</f>
        <v>3685.714285714286</v>
      </c>
      <c r="AI81" s="119">
        <f>'集計表2'!C77/'集計表1'!B76</f>
        <v>4.217286821705426</v>
      </c>
      <c r="AJ81" s="120">
        <f>'集計表2'!F77/'集計表1'!B76</f>
        <v>0.162015503875969</v>
      </c>
      <c r="AK81" s="121">
        <f>'集計表2'!I77/'集計表1'!B76</f>
        <v>4.131937984496124</v>
      </c>
      <c r="AL81" s="177">
        <f>'集計表2'!G77/'集計表1'!B76</f>
        <v>0.6920930232558139</v>
      </c>
      <c r="AM81" s="135">
        <f>'集計表2'!I77/'集計表2'!G77</f>
        <v>5.970206093189964</v>
      </c>
    </row>
    <row r="82" spans="1:39" ht="21" customHeight="1">
      <c r="A82" s="23" t="s">
        <v>8</v>
      </c>
      <c r="B82" s="71">
        <f t="shared" si="65"/>
        <v>7</v>
      </c>
      <c r="C82" s="106">
        <f t="shared" si="65"/>
        <v>3</v>
      </c>
      <c r="D82" s="107">
        <f t="shared" si="66"/>
        <v>7</v>
      </c>
      <c r="E82" s="136">
        <f t="shared" si="66"/>
        <v>3</v>
      </c>
      <c r="F82" s="116">
        <f t="shared" si="67"/>
        <v>0</v>
      </c>
      <c r="G82" s="118">
        <f t="shared" si="67"/>
        <v>0</v>
      </c>
      <c r="H82" s="71">
        <f t="shared" si="68"/>
        <v>4</v>
      </c>
      <c r="I82" s="106">
        <f t="shared" si="68"/>
        <v>3</v>
      </c>
      <c r="J82" s="107">
        <v>4</v>
      </c>
      <c r="K82" s="136">
        <v>3</v>
      </c>
      <c r="L82" s="116">
        <v>0</v>
      </c>
      <c r="M82" s="118">
        <v>0</v>
      </c>
      <c r="N82" s="71">
        <f t="shared" si="69"/>
        <v>3</v>
      </c>
      <c r="O82" s="106">
        <f t="shared" si="69"/>
        <v>0</v>
      </c>
      <c r="P82" s="107">
        <f t="shared" si="69"/>
        <v>2</v>
      </c>
      <c r="Q82" s="136">
        <f t="shared" si="69"/>
        <v>0</v>
      </c>
      <c r="R82" s="116">
        <f t="shared" si="69"/>
        <v>1</v>
      </c>
      <c r="S82" s="118">
        <f t="shared" si="69"/>
        <v>0</v>
      </c>
      <c r="T82" s="71">
        <f t="shared" si="70"/>
        <v>3</v>
      </c>
      <c r="U82" s="106">
        <f t="shared" si="70"/>
        <v>0</v>
      </c>
      <c r="V82" s="107">
        <v>2</v>
      </c>
      <c r="W82" s="136">
        <v>0</v>
      </c>
      <c r="X82" s="116">
        <v>1</v>
      </c>
      <c r="Y82" s="118">
        <v>0</v>
      </c>
      <c r="Z82" s="71">
        <f t="shared" si="71"/>
        <v>0</v>
      </c>
      <c r="AA82" s="106">
        <f t="shared" si="71"/>
        <v>0</v>
      </c>
      <c r="AB82" s="107">
        <v>0</v>
      </c>
      <c r="AC82" s="136">
        <v>0</v>
      </c>
      <c r="AD82" s="116">
        <v>0</v>
      </c>
      <c r="AE82" s="243">
        <v>0</v>
      </c>
      <c r="AF82" s="260">
        <v>0</v>
      </c>
      <c r="AG82" s="251">
        <v>0</v>
      </c>
      <c r="AH82" s="109">
        <f>'集計表1'!B77/B82</f>
        <v>1797.142857142857</v>
      </c>
      <c r="AI82" s="119">
        <f>'集計表2'!C78/'集計表1'!B77</f>
        <v>8.049761526232114</v>
      </c>
      <c r="AJ82" s="120">
        <f>'集計表2'!F78/'集計表1'!B77</f>
        <v>0.5169316375198728</v>
      </c>
      <c r="AK82" s="121">
        <f>'集計表2'!I78/'集計表1'!B77</f>
        <v>3.210810810810811</v>
      </c>
      <c r="AL82" s="177">
        <f>'集計表2'!G78/'集計表1'!B77</f>
        <v>0.3927662957074722</v>
      </c>
      <c r="AM82" s="135">
        <f>'集計表2'!I78/'集計表2'!G78</f>
        <v>8.174863387978142</v>
      </c>
    </row>
    <row r="83" spans="1:39" ht="21" customHeight="1">
      <c r="A83" s="181" t="s">
        <v>9</v>
      </c>
      <c r="B83" s="76">
        <f aca="true" t="shared" si="72" ref="B83:G83">SUM(B79:B82)</f>
        <v>31</v>
      </c>
      <c r="C83" s="85">
        <f t="shared" si="72"/>
        <v>14</v>
      </c>
      <c r="D83" s="86">
        <f t="shared" si="72"/>
        <v>27</v>
      </c>
      <c r="E83" s="87">
        <f t="shared" si="72"/>
        <v>14</v>
      </c>
      <c r="F83" s="91">
        <f t="shared" si="72"/>
        <v>4</v>
      </c>
      <c r="G83" s="92">
        <f t="shared" si="72"/>
        <v>0</v>
      </c>
      <c r="H83" s="76">
        <f aca="true" t="shared" si="73" ref="H83:AE83">SUM(H79:H82)</f>
        <v>14</v>
      </c>
      <c r="I83" s="85">
        <f t="shared" si="73"/>
        <v>7</v>
      </c>
      <c r="J83" s="86">
        <f t="shared" si="73"/>
        <v>10</v>
      </c>
      <c r="K83" s="87">
        <f t="shared" si="73"/>
        <v>7</v>
      </c>
      <c r="L83" s="91">
        <f t="shared" si="73"/>
        <v>4</v>
      </c>
      <c r="M83" s="92">
        <f t="shared" si="73"/>
        <v>0</v>
      </c>
      <c r="N83" s="76">
        <f t="shared" si="73"/>
        <v>17</v>
      </c>
      <c r="O83" s="85">
        <f t="shared" si="73"/>
        <v>7</v>
      </c>
      <c r="P83" s="86">
        <f t="shared" si="73"/>
        <v>16</v>
      </c>
      <c r="Q83" s="87">
        <f t="shared" si="73"/>
        <v>7</v>
      </c>
      <c r="R83" s="91">
        <f t="shared" si="73"/>
        <v>1</v>
      </c>
      <c r="S83" s="92">
        <f t="shared" si="73"/>
        <v>0</v>
      </c>
      <c r="T83" s="76">
        <f t="shared" si="73"/>
        <v>17</v>
      </c>
      <c r="U83" s="85">
        <f t="shared" si="73"/>
        <v>7</v>
      </c>
      <c r="V83" s="86">
        <f t="shared" si="73"/>
        <v>16</v>
      </c>
      <c r="W83" s="87">
        <f t="shared" si="73"/>
        <v>7</v>
      </c>
      <c r="X83" s="91">
        <f t="shared" si="73"/>
        <v>1</v>
      </c>
      <c r="Y83" s="92">
        <f t="shared" si="73"/>
        <v>0</v>
      </c>
      <c r="Z83" s="76">
        <f t="shared" si="73"/>
        <v>0</v>
      </c>
      <c r="AA83" s="85">
        <f t="shared" si="73"/>
        <v>0</v>
      </c>
      <c r="AB83" s="86">
        <f t="shared" si="73"/>
        <v>0</v>
      </c>
      <c r="AC83" s="87">
        <f t="shared" si="73"/>
        <v>0</v>
      </c>
      <c r="AD83" s="91">
        <f t="shared" si="73"/>
        <v>0</v>
      </c>
      <c r="AE83" s="99">
        <f t="shared" si="73"/>
        <v>0</v>
      </c>
      <c r="AF83" s="263">
        <f>SUM(AF79:AF82)</f>
        <v>0</v>
      </c>
      <c r="AG83" s="255">
        <f>SUM(AG79:AG82)</f>
        <v>0</v>
      </c>
      <c r="AH83" s="93">
        <f>'集計表1'!B78/B83</f>
        <v>2778.7419354838707</v>
      </c>
      <c r="AI83" s="94">
        <f>'集計表2'!C79/'集計表1'!B78</f>
        <v>4.6461150903750825</v>
      </c>
      <c r="AJ83" s="95">
        <f>'集計表2'!F79/'集計表1'!B78</f>
        <v>0.17289095784817915</v>
      </c>
      <c r="AK83" s="96">
        <f>'集計表2'!I79/'集計表1'!B78</f>
        <v>4.22783575765315</v>
      </c>
      <c r="AL83" s="97">
        <f>'集計表2'!G79/'集計表1'!B78</f>
        <v>0.5119629444747565</v>
      </c>
      <c r="AM83" s="98">
        <f>'集計表2'!I79/'集計表2'!G79</f>
        <v>8.258089385728216</v>
      </c>
    </row>
    <row r="84" spans="1:39" ht="21" customHeight="1">
      <c r="A84" s="19" t="s">
        <v>10</v>
      </c>
      <c r="B84" s="76">
        <f aca="true" t="shared" si="74" ref="B84:G84">B78+B83</f>
        <v>256</v>
      </c>
      <c r="C84" s="87">
        <f t="shared" si="74"/>
        <v>131</v>
      </c>
      <c r="D84" s="91">
        <f t="shared" si="74"/>
        <v>229</v>
      </c>
      <c r="E84" s="87">
        <f t="shared" si="74"/>
        <v>126</v>
      </c>
      <c r="F84" s="91">
        <f t="shared" si="74"/>
        <v>27</v>
      </c>
      <c r="G84" s="99">
        <f t="shared" si="74"/>
        <v>5</v>
      </c>
      <c r="H84" s="76">
        <f aca="true" t="shared" si="75" ref="H84:AE84">H78+H83</f>
        <v>104</v>
      </c>
      <c r="I84" s="87">
        <f t="shared" si="75"/>
        <v>49</v>
      </c>
      <c r="J84" s="91">
        <f t="shared" si="75"/>
        <v>85</v>
      </c>
      <c r="K84" s="87">
        <f t="shared" si="75"/>
        <v>48</v>
      </c>
      <c r="L84" s="91">
        <f t="shared" si="75"/>
        <v>19</v>
      </c>
      <c r="M84" s="99">
        <f t="shared" si="75"/>
        <v>1</v>
      </c>
      <c r="N84" s="76">
        <f t="shared" si="75"/>
        <v>152</v>
      </c>
      <c r="O84" s="87">
        <f t="shared" si="75"/>
        <v>82</v>
      </c>
      <c r="P84" s="91">
        <f t="shared" si="75"/>
        <v>96</v>
      </c>
      <c r="Q84" s="87">
        <f t="shared" si="75"/>
        <v>63</v>
      </c>
      <c r="R84" s="91">
        <f t="shared" si="75"/>
        <v>56</v>
      </c>
      <c r="S84" s="99">
        <f t="shared" si="75"/>
        <v>19</v>
      </c>
      <c r="T84" s="76">
        <f t="shared" si="75"/>
        <v>144</v>
      </c>
      <c r="U84" s="87">
        <f t="shared" si="75"/>
        <v>78</v>
      </c>
      <c r="V84" s="91">
        <f t="shared" si="75"/>
        <v>94</v>
      </c>
      <c r="W84" s="87">
        <f t="shared" si="75"/>
        <v>63</v>
      </c>
      <c r="X84" s="91">
        <f t="shared" si="75"/>
        <v>50</v>
      </c>
      <c r="Y84" s="99">
        <f t="shared" si="75"/>
        <v>15</v>
      </c>
      <c r="Z84" s="76">
        <f t="shared" si="75"/>
        <v>8</v>
      </c>
      <c r="AA84" s="87">
        <f t="shared" si="75"/>
        <v>4</v>
      </c>
      <c r="AB84" s="91">
        <f t="shared" si="75"/>
        <v>2</v>
      </c>
      <c r="AC84" s="87">
        <f t="shared" si="75"/>
        <v>0</v>
      </c>
      <c r="AD84" s="91">
        <f t="shared" si="75"/>
        <v>6</v>
      </c>
      <c r="AE84" s="99">
        <f t="shared" si="75"/>
        <v>4</v>
      </c>
      <c r="AF84" s="263">
        <f>AF78+AF83</f>
        <v>0</v>
      </c>
      <c r="AG84" s="256">
        <f>AG78+AG83</f>
        <v>89</v>
      </c>
      <c r="AH84" s="93">
        <f>'集計表1'!B79/B84</f>
        <v>4168.296875</v>
      </c>
      <c r="AI84" s="94">
        <f>'集計表2'!C80/'集計表1'!B79</f>
        <v>3.9282727507862547</v>
      </c>
      <c r="AJ84" s="95">
        <f>'集計表2'!F80/'集計表1'!B79</f>
        <v>0.11172316331235405</v>
      </c>
      <c r="AK84" s="96">
        <f>'集計表2'!I80/'集計表1'!B79</f>
        <v>4.735862406333522</v>
      </c>
      <c r="AL84" s="97">
        <f>'集計表2'!G80/'集計表1'!B79</f>
        <v>0.37521507210303967</v>
      </c>
      <c r="AM84" s="98">
        <f>'集計表2'!I80/'集計表2'!G80</f>
        <v>12.621727532930722</v>
      </c>
    </row>
    <row r="85" spans="1:39" ht="21" customHeight="1">
      <c r="A85" s="29" t="s">
        <v>11</v>
      </c>
      <c r="B85" s="86">
        <f>H85+N85</f>
        <v>6</v>
      </c>
      <c r="C85" s="87">
        <f>I85+O85</f>
        <v>3</v>
      </c>
      <c r="D85" s="91">
        <f>J85+T85</f>
        <v>6</v>
      </c>
      <c r="E85" s="85">
        <f>K85+U85</f>
        <v>3</v>
      </c>
      <c r="F85" s="91">
        <f>L85+Z85</f>
        <v>0</v>
      </c>
      <c r="G85" s="296">
        <f>M85+AA85</f>
        <v>0</v>
      </c>
      <c r="H85" s="86">
        <f>J85+L85</f>
        <v>3</v>
      </c>
      <c r="I85" s="87">
        <f>K85+M85</f>
        <v>1</v>
      </c>
      <c r="J85" s="91">
        <v>3</v>
      </c>
      <c r="K85" s="85">
        <v>1</v>
      </c>
      <c r="L85" s="91">
        <v>0</v>
      </c>
      <c r="M85" s="296">
        <v>0</v>
      </c>
      <c r="N85" s="86">
        <f aca="true" t="shared" si="76" ref="N85:S85">T85+Z85</f>
        <v>3</v>
      </c>
      <c r="O85" s="87">
        <f t="shared" si="76"/>
        <v>2</v>
      </c>
      <c r="P85" s="91">
        <f t="shared" si="76"/>
        <v>2</v>
      </c>
      <c r="Q85" s="85">
        <f t="shared" si="76"/>
        <v>2</v>
      </c>
      <c r="R85" s="91">
        <f t="shared" si="76"/>
        <v>1</v>
      </c>
      <c r="S85" s="296">
        <f t="shared" si="76"/>
        <v>0</v>
      </c>
      <c r="T85" s="86">
        <f>V85+X85</f>
        <v>3</v>
      </c>
      <c r="U85" s="87">
        <f>W85+Y85</f>
        <v>2</v>
      </c>
      <c r="V85" s="91">
        <v>2</v>
      </c>
      <c r="W85" s="85">
        <v>2</v>
      </c>
      <c r="X85" s="91">
        <v>1</v>
      </c>
      <c r="Y85" s="296">
        <v>0</v>
      </c>
      <c r="Z85" s="86">
        <f>AB85+AD85</f>
        <v>0</v>
      </c>
      <c r="AA85" s="87">
        <f>AC85+AE85</f>
        <v>0</v>
      </c>
      <c r="AB85" s="91">
        <v>0</v>
      </c>
      <c r="AC85" s="85">
        <v>0</v>
      </c>
      <c r="AD85" s="91">
        <v>0</v>
      </c>
      <c r="AE85" s="99">
        <v>0</v>
      </c>
      <c r="AF85" s="263">
        <v>0</v>
      </c>
      <c r="AG85" s="297">
        <v>0</v>
      </c>
      <c r="AH85" s="100">
        <f>'集計表1'!B80/B85</f>
        <v>497.6666666666667</v>
      </c>
      <c r="AI85" s="101">
        <f>'集計表2'!C81/'集計表1'!B80</f>
        <v>26.159410582719357</v>
      </c>
      <c r="AJ85" s="102">
        <f>'集計表2'!F81/'集計表1'!B80</f>
        <v>1.3288680509042197</v>
      </c>
      <c r="AK85" s="103">
        <f>'集計表2'!I81/'集計表1'!B80</f>
        <v>33.8516409912927</v>
      </c>
      <c r="AL85" s="104">
        <f>'集計表2'!G81/'集計表1'!B80</f>
        <v>6.005023442732753</v>
      </c>
      <c r="AM85" s="105">
        <f>'集計表2'!I81/'集計表2'!G81</f>
        <v>5.637220456193185</v>
      </c>
    </row>
    <row r="86" spans="1:39" ht="21" customHeight="1">
      <c r="A86" s="181" t="s">
        <v>12</v>
      </c>
      <c r="B86" s="84">
        <f aca="true" t="shared" si="77" ref="B86:G86">B84+B85</f>
        <v>262</v>
      </c>
      <c r="C86" s="106">
        <f t="shared" si="77"/>
        <v>134</v>
      </c>
      <c r="D86" s="107">
        <f t="shared" si="77"/>
        <v>235</v>
      </c>
      <c r="E86" s="106">
        <f t="shared" si="77"/>
        <v>129</v>
      </c>
      <c r="F86" s="107">
        <f t="shared" si="77"/>
        <v>27</v>
      </c>
      <c r="G86" s="108">
        <f t="shared" si="77"/>
        <v>5</v>
      </c>
      <c r="H86" s="84">
        <f aca="true" t="shared" si="78" ref="H86:AE86">H84+H85</f>
        <v>107</v>
      </c>
      <c r="I86" s="106">
        <f t="shared" si="78"/>
        <v>50</v>
      </c>
      <c r="J86" s="107">
        <f t="shared" si="78"/>
        <v>88</v>
      </c>
      <c r="K86" s="106">
        <f t="shared" si="78"/>
        <v>49</v>
      </c>
      <c r="L86" s="107">
        <f t="shared" si="78"/>
        <v>19</v>
      </c>
      <c r="M86" s="108">
        <f t="shared" si="78"/>
        <v>1</v>
      </c>
      <c r="N86" s="84">
        <f t="shared" si="78"/>
        <v>155</v>
      </c>
      <c r="O86" s="106">
        <f t="shared" si="78"/>
        <v>84</v>
      </c>
      <c r="P86" s="107">
        <f t="shared" si="78"/>
        <v>98</v>
      </c>
      <c r="Q86" s="106">
        <f t="shared" si="78"/>
        <v>65</v>
      </c>
      <c r="R86" s="107">
        <f t="shared" si="78"/>
        <v>57</v>
      </c>
      <c r="S86" s="108">
        <f t="shared" si="78"/>
        <v>19</v>
      </c>
      <c r="T86" s="84">
        <f t="shared" si="78"/>
        <v>147</v>
      </c>
      <c r="U86" s="106">
        <f t="shared" si="78"/>
        <v>80</v>
      </c>
      <c r="V86" s="107">
        <f t="shared" si="78"/>
        <v>96</v>
      </c>
      <c r="W86" s="106">
        <f t="shared" si="78"/>
        <v>65</v>
      </c>
      <c r="X86" s="107">
        <f t="shared" si="78"/>
        <v>51</v>
      </c>
      <c r="Y86" s="108">
        <f t="shared" si="78"/>
        <v>15</v>
      </c>
      <c r="Z86" s="84">
        <f t="shared" si="78"/>
        <v>8</v>
      </c>
      <c r="AA86" s="106">
        <f t="shared" si="78"/>
        <v>4</v>
      </c>
      <c r="AB86" s="107">
        <f t="shared" si="78"/>
        <v>2</v>
      </c>
      <c r="AC86" s="106">
        <f t="shared" si="78"/>
        <v>0</v>
      </c>
      <c r="AD86" s="107">
        <f t="shared" si="78"/>
        <v>6</v>
      </c>
      <c r="AE86" s="108">
        <f t="shared" si="78"/>
        <v>4</v>
      </c>
      <c r="AF86" s="262">
        <f>AF84+AF85</f>
        <v>0</v>
      </c>
      <c r="AG86" s="257">
        <f>AG84+AG85</f>
        <v>89</v>
      </c>
      <c r="AH86" s="109">
        <f>'集計表1'!B81/B86</f>
        <v>4084.236641221374</v>
      </c>
      <c r="AI86" s="110">
        <f>'集計表2'!C82/'集計表1'!B81</f>
        <v>3.9903081106843477</v>
      </c>
      <c r="AJ86" s="111">
        <f>'集計表2'!F82/'集計表1'!B81</f>
        <v>0.11511957161681012</v>
      </c>
      <c r="AK86" s="112">
        <f>'集計表2'!I82/'集計表1'!B81</f>
        <v>4.81710916108292</v>
      </c>
      <c r="AL86" s="113">
        <f>'集計表2'!G82/'集計表1'!B81</f>
        <v>0.39092489276402476</v>
      </c>
      <c r="AM86" s="114">
        <f>'集計表2'!I82/'集計表2'!G82</f>
        <v>12.322339278585378</v>
      </c>
    </row>
    <row r="87" spans="1:39" ht="21" customHeight="1">
      <c r="A87" s="19" t="s">
        <v>13</v>
      </c>
      <c r="B87" s="76">
        <f aca="true" t="shared" si="79" ref="B87:G87">B86+B9</f>
        <v>296</v>
      </c>
      <c r="C87" s="87">
        <f t="shared" si="79"/>
        <v>157</v>
      </c>
      <c r="D87" s="91">
        <f t="shared" si="79"/>
        <v>269</v>
      </c>
      <c r="E87" s="87">
        <f t="shared" si="79"/>
        <v>152</v>
      </c>
      <c r="F87" s="91">
        <f t="shared" si="79"/>
        <v>27</v>
      </c>
      <c r="G87" s="99">
        <f t="shared" si="79"/>
        <v>5</v>
      </c>
      <c r="H87" s="76">
        <f aca="true" t="shared" si="80" ref="H87:AE87">H86+H9</f>
        <v>128</v>
      </c>
      <c r="I87" s="87">
        <f t="shared" si="80"/>
        <v>65</v>
      </c>
      <c r="J87" s="91">
        <f t="shared" si="80"/>
        <v>109</v>
      </c>
      <c r="K87" s="87">
        <f t="shared" si="80"/>
        <v>64</v>
      </c>
      <c r="L87" s="91">
        <f t="shared" si="80"/>
        <v>19</v>
      </c>
      <c r="M87" s="99">
        <f t="shared" si="80"/>
        <v>1</v>
      </c>
      <c r="N87" s="76">
        <f t="shared" si="80"/>
        <v>168</v>
      </c>
      <c r="O87" s="87">
        <f t="shared" si="80"/>
        <v>92</v>
      </c>
      <c r="P87" s="91">
        <f t="shared" si="80"/>
        <v>106</v>
      </c>
      <c r="Q87" s="87">
        <f t="shared" si="80"/>
        <v>73</v>
      </c>
      <c r="R87" s="91">
        <f t="shared" si="80"/>
        <v>62</v>
      </c>
      <c r="S87" s="99">
        <f t="shared" si="80"/>
        <v>19</v>
      </c>
      <c r="T87" s="76">
        <f t="shared" si="80"/>
        <v>160</v>
      </c>
      <c r="U87" s="87">
        <f t="shared" si="80"/>
        <v>88</v>
      </c>
      <c r="V87" s="91">
        <f t="shared" si="80"/>
        <v>104</v>
      </c>
      <c r="W87" s="87">
        <f t="shared" si="80"/>
        <v>73</v>
      </c>
      <c r="X87" s="91">
        <f t="shared" si="80"/>
        <v>56</v>
      </c>
      <c r="Y87" s="99">
        <f t="shared" si="80"/>
        <v>15</v>
      </c>
      <c r="Z87" s="76">
        <f t="shared" si="80"/>
        <v>8</v>
      </c>
      <c r="AA87" s="87">
        <f t="shared" si="80"/>
        <v>4</v>
      </c>
      <c r="AB87" s="91">
        <f t="shared" si="80"/>
        <v>2</v>
      </c>
      <c r="AC87" s="87">
        <f t="shared" si="80"/>
        <v>0</v>
      </c>
      <c r="AD87" s="91">
        <f t="shared" si="80"/>
        <v>6</v>
      </c>
      <c r="AE87" s="99">
        <f t="shared" si="80"/>
        <v>4</v>
      </c>
      <c r="AF87" s="263">
        <f>AF86+AF9</f>
        <v>0</v>
      </c>
      <c r="AG87" s="256">
        <f>AG86+AG9</f>
        <v>89</v>
      </c>
      <c r="AH87" s="239">
        <f>'集計表1'!B82/B87</f>
        <v>3615.1013513513512</v>
      </c>
      <c r="AI87" s="101">
        <f>'集計表2'!C83/'集計表1'!B82</f>
        <v>4.819119309951685</v>
      </c>
      <c r="AJ87" s="102">
        <f>'集計表2'!F83/'集計表1'!B82</f>
        <v>0.12515816722270506</v>
      </c>
      <c r="AK87" s="103">
        <f>'集計表2'!I83/'集計表1'!B82</f>
        <v>4.975872606464997</v>
      </c>
      <c r="AL87" s="104">
        <f>'集計表2'!G83/'集計表1'!B82</f>
        <v>0.4606866840487071</v>
      </c>
      <c r="AM87" s="105">
        <f>'集計表2'!I83/'集計表2'!G83</f>
        <v>10.80099073568819</v>
      </c>
    </row>
  </sheetData>
  <sheetProtection/>
  <mergeCells count="86">
    <mergeCell ref="AB49:AC49"/>
    <mergeCell ref="AD49:AE49"/>
    <mergeCell ref="A44:AM44"/>
    <mergeCell ref="AD8:AE8"/>
    <mergeCell ref="AD51:AE51"/>
    <mergeCell ref="AI3:AK4"/>
    <mergeCell ref="AL3:AM4"/>
    <mergeCell ref="B46:AE46"/>
    <mergeCell ref="AI46:AK47"/>
    <mergeCell ref="AL46:AM47"/>
    <mergeCell ref="B47:G47"/>
    <mergeCell ref="H47:M47"/>
    <mergeCell ref="N47:AE47"/>
    <mergeCell ref="N4:AE4"/>
    <mergeCell ref="B5:C6"/>
    <mergeCell ref="D5:E6"/>
    <mergeCell ref="F5:G6"/>
    <mergeCell ref="H5:I6"/>
    <mergeCell ref="J5:K6"/>
    <mergeCell ref="L5:M6"/>
    <mergeCell ref="N5:S5"/>
    <mergeCell ref="T5:Y5"/>
    <mergeCell ref="Z5:AE5"/>
    <mergeCell ref="B7:C7"/>
    <mergeCell ref="D7:E7"/>
    <mergeCell ref="F7:G7"/>
    <mergeCell ref="H7:I7"/>
    <mergeCell ref="J7:K7"/>
    <mergeCell ref="L7:M7"/>
    <mergeCell ref="T7:U7"/>
    <mergeCell ref="Z6:AA6"/>
    <mergeCell ref="AB6:AC6"/>
    <mergeCell ref="AD6:AE6"/>
    <mergeCell ref="Z50:AA50"/>
    <mergeCell ref="AB50:AC50"/>
    <mergeCell ref="AD50:AE50"/>
    <mergeCell ref="Z48:AE48"/>
    <mergeCell ref="Z7:AA7"/>
    <mergeCell ref="AB7:AC7"/>
    <mergeCell ref="AD7:AE7"/>
    <mergeCell ref="T6:U6"/>
    <mergeCell ref="V6:W6"/>
    <mergeCell ref="X6:Y6"/>
    <mergeCell ref="T50:U50"/>
    <mergeCell ref="V50:W50"/>
    <mergeCell ref="P7:Q7"/>
    <mergeCell ref="N48:S48"/>
    <mergeCell ref="V7:W7"/>
    <mergeCell ref="X7:Y7"/>
    <mergeCell ref="X50:Y50"/>
    <mergeCell ref="R6:S6"/>
    <mergeCell ref="N50:O50"/>
    <mergeCell ref="N7:O7"/>
    <mergeCell ref="H48:I49"/>
    <mergeCell ref="P50:Q50"/>
    <mergeCell ref="R50:S50"/>
    <mergeCell ref="B3:AE3"/>
    <mergeCell ref="B4:G4"/>
    <mergeCell ref="R7:S7"/>
    <mergeCell ref="B48:C49"/>
    <mergeCell ref="D48:E49"/>
    <mergeCell ref="F48:G49"/>
    <mergeCell ref="J48:K49"/>
    <mergeCell ref="L48:M49"/>
    <mergeCell ref="N6:O6"/>
    <mergeCell ref="P6:Q6"/>
    <mergeCell ref="B50:C50"/>
    <mergeCell ref="D50:E50"/>
    <mergeCell ref="F50:G50"/>
    <mergeCell ref="AI48:AI49"/>
    <mergeCell ref="AL48:AL49"/>
    <mergeCell ref="N49:O49"/>
    <mergeCell ref="H50:I50"/>
    <mergeCell ref="J50:K50"/>
    <mergeCell ref="L50:M50"/>
    <mergeCell ref="T48:Y48"/>
    <mergeCell ref="A1:AM1"/>
    <mergeCell ref="AI5:AI6"/>
    <mergeCell ref="AL5:AL6"/>
    <mergeCell ref="H4:M4"/>
    <mergeCell ref="P49:Q49"/>
    <mergeCell ref="R49:S49"/>
    <mergeCell ref="T49:U49"/>
    <mergeCell ref="V49:W49"/>
    <mergeCell ref="X49:Y49"/>
    <mergeCell ref="Z49:AA49"/>
  </mergeCells>
  <printOptions/>
  <pageMargins left="0.7874015748031497" right="0.7874015748031497" top="0.5511811023622047" bottom="0.5511811023622047" header="0.31496062992125984" footer="0.31496062992125984"/>
  <pageSetup horizontalDpi="600" verticalDpi="600" orientation="landscape" paperSize="8" scale="88" r:id="rId2"/>
  <rowBreaks count="1" manualBreakCount="1">
    <brk id="43" max="3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workbookViewId="0" topLeftCell="A62">
      <selection activeCell="K62" sqref="K62"/>
    </sheetView>
  </sheetViews>
  <sheetFormatPr defaultColWidth="9.00390625" defaultRowHeight="13.5"/>
  <cols>
    <col min="1" max="1" width="14.00390625" style="31" customWidth="1"/>
    <col min="2" max="9" width="9.125" style="31" customWidth="1"/>
    <col min="10" max="16384" width="9.00390625" style="31" customWidth="1"/>
  </cols>
  <sheetData>
    <row r="1" spans="1:13" ht="24" customHeight="1">
      <c r="A1" s="344" t="s">
        <v>180</v>
      </c>
      <c r="B1" s="344"/>
      <c r="C1" s="344"/>
      <c r="D1" s="344"/>
      <c r="E1" s="344"/>
      <c r="F1" s="344"/>
      <c r="G1" s="344"/>
      <c r="H1" s="344"/>
      <c r="I1" s="344"/>
      <c r="J1" s="298"/>
      <c r="K1" s="298"/>
      <c r="L1" s="298"/>
      <c r="M1" s="298"/>
    </row>
    <row r="2" spans="1:9" ht="13.5" customHeight="1">
      <c r="A2" s="37"/>
      <c r="B2" s="37"/>
      <c r="C2" s="38"/>
      <c r="D2" s="37"/>
      <c r="E2" s="37"/>
      <c r="F2" s="37"/>
      <c r="G2" s="37"/>
      <c r="H2" s="37"/>
      <c r="I2" s="37"/>
    </row>
    <row r="3" spans="1:9" ht="13.5">
      <c r="A3" s="264"/>
      <c r="B3" s="345" t="s">
        <v>206</v>
      </c>
      <c r="C3" s="347"/>
      <c r="D3" s="345" t="s">
        <v>119</v>
      </c>
      <c r="E3" s="347"/>
      <c r="F3" s="386" t="s">
        <v>127</v>
      </c>
      <c r="G3" s="214"/>
      <c r="H3" s="345" t="s">
        <v>128</v>
      </c>
      <c r="I3" s="347"/>
    </row>
    <row r="4" spans="1:9" ht="13.5">
      <c r="A4" s="181" t="s">
        <v>105</v>
      </c>
      <c r="B4" s="90" t="s">
        <v>168</v>
      </c>
      <c r="C4" s="380" t="s">
        <v>124</v>
      </c>
      <c r="D4" s="382" t="s">
        <v>125</v>
      </c>
      <c r="E4" s="384" t="s">
        <v>126</v>
      </c>
      <c r="F4" s="387"/>
      <c r="G4" s="215" t="s">
        <v>120</v>
      </c>
      <c r="H4" s="382" t="s">
        <v>121</v>
      </c>
      <c r="I4" s="384" t="s">
        <v>122</v>
      </c>
    </row>
    <row r="5" spans="1:9" ht="13.5">
      <c r="A5" s="181"/>
      <c r="B5" s="187" t="s">
        <v>123</v>
      </c>
      <c r="C5" s="381"/>
      <c r="D5" s="383"/>
      <c r="E5" s="385"/>
      <c r="F5" s="387"/>
      <c r="G5" s="142"/>
      <c r="H5" s="383"/>
      <c r="I5" s="385"/>
    </row>
    <row r="6" spans="1:9" ht="13.5">
      <c r="A6" s="23"/>
      <c r="B6" s="191" t="s">
        <v>188</v>
      </c>
      <c r="C6" s="147" t="s">
        <v>50</v>
      </c>
      <c r="D6" s="191" t="s">
        <v>50</v>
      </c>
      <c r="E6" s="213" t="s">
        <v>50</v>
      </c>
      <c r="F6" s="216" t="s">
        <v>189</v>
      </c>
      <c r="G6" s="146" t="s">
        <v>190</v>
      </c>
      <c r="H6" s="79" t="s">
        <v>191</v>
      </c>
      <c r="I6" s="80" t="s">
        <v>88</v>
      </c>
    </row>
    <row r="7" spans="1:9" ht="21" customHeight="1">
      <c r="A7" s="26" t="s">
        <v>207</v>
      </c>
      <c r="B7" s="192">
        <v>213</v>
      </c>
      <c r="C7" s="193">
        <v>3651</v>
      </c>
      <c r="D7" s="192">
        <v>16677</v>
      </c>
      <c r="E7" s="188">
        <v>8460</v>
      </c>
      <c r="F7" s="189">
        <v>77706</v>
      </c>
      <c r="G7" s="190">
        <v>20922</v>
      </c>
      <c r="H7" s="192">
        <v>49</v>
      </c>
      <c r="I7" s="188">
        <v>1302</v>
      </c>
    </row>
    <row r="8" spans="1:9" ht="21" customHeight="1">
      <c r="A8" s="22" t="s">
        <v>16</v>
      </c>
      <c r="B8" s="194"/>
      <c r="C8" s="195"/>
      <c r="D8" s="194"/>
      <c r="E8" s="196"/>
      <c r="F8" s="299">
        <v>25506</v>
      </c>
      <c r="G8" s="205">
        <v>1666</v>
      </c>
      <c r="H8" s="300">
        <v>424</v>
      </c>
      <c r="I8" s="301">
        <v>6111</v>
      </c>
    </row>
    <row r="9" spans="1:9" ht="21" customHeight="1">
      <c r="A9" s="22" t="s">
        <v>106</v>
      </c>
      <c r="B9" s="194"/>
      <c r="C9" s="195"/>
      <c r="D9" s="194"/>
      <c r="E9" s="196"/>
      <c r="F9" s="323" t="s">
        <v>166</v>
      </c>
      <c r="G9" s="205">
        <v>295</v>
      </c>
      <c r="H9" s="194">
        <v>45</v>
      </c>
      <c r="I9" s="196">
        <v>437</v>
      </c>
    </row>
    <row r="10" spans="1:9" ht="21" customHeight="1">
      <c r="A10" s="22" t="s">
        <v>107</v>
      </c>
      <c r="B10" s="194"/>
      <c r="C10" s="195"/>
      <c r="D10" s="194"/>
      <c r="E10" s="196"/>
      <c r="F10" s="323" t="s">
        <v>166</v>
      </c>
      <c r="G10" s="205">
        <v>173</v>
      </c>
      <c r="H10" s="194">
        <v>60</v>
      </c>
      <c r="I10" s="196">
        <v>703</v>
      </c>
    </row>
    <row r="11" spans="1:9" ht="21" customHeight="1">
      <c r="A11" s="22" t="s">
        <v>108</v>
      </c>
      <c r="B11" s="194"/>
      <c r="C11" s="195"/>
      <c r="D11" s="194"/>
      <c r="E11" s="196"/>
      <c r="F11" s="323" t="s">
        <v>166</v>
      </c>
      <c r="G11" s="205">
        <v>529</v>
      </c>
      <c r="H11" s="194">
        <v>80</v>
      </c>
      <c r="I11" s="196">
        <v>1427</v>
      </c>
    </row>
    <row r="12" spans="1:9" ht="21" customHeight="1">
      <c r="A12" s="22" t="s">
        <v>109</v>
      </c>
      <c r="B12" s="194"/>
      <c r="C12" s="195"/>
      <c r="D12" s="194"/>
      <c r="E12" s="196"/>
      <c r="F12" s="323" t="s">
        <v>166</v>
      </c>
      <c r="G12" s="205">
        <v>373</v>
      </c>
      <c r="H12" s="194">
        <v>48</v>
      </c>
      <c r="I12" s="196">
        <v>424</v>
      </c>
    </row>
    <row r="13" spans="1:9" ht="21" customHeight="1">
      <c r="A13" s="22" t="s">
        <v>17</v>
      </c>
      <c r="B13" s="194"/>
      <c r="C13" s="195"/>
      <c r="D13" s="194"/>
      <c r="E13" s="196"/>
      <c r="F13" s="323" t="s">
        <v>166</v>
      </c>
      <c r="G13" s="205">
        <v>274</v>
      </c>
      <c r="H13" s="194">
        <v>55</v>
      </c>
      <c r="I13" s="196">
        <v>781</v>
      </c>
    </row>
    <row r="14" spans="1:9" ht="21" customHeight="1">
      <c r="A14" s="22" t="s">
        <v>110</v>
      </c>
      <c r="B14" s="194"/>
      <c r="C14" s="195"/>
      <c r="D14" s="194"/>
      <c r="E14" s="196"/>
      <c r="F14" s="323" t="s">
        <v>166</v>
      </c>
      <c r="G14" s="205">
        <v>356</v>
      </c>
      <c r="H14" s="194">
        <v>62</v>
      </c>
      <c r="I14" s="196">
        <v>706</v>
      </c>
    </row>
    <row r="15" spans="1:9" ht="21" customHeight="1">
      <c r="A15" s="22" t="s">
        <v>111</v>
      </c>
      <c r="B15" s="194"/>
      <c r="C15" s="195"/>
      <c r="D15" s="194"/>
      <c r="E15" s="196"/>
      <c r="F15" s="323" t="s">
        <v>166</v>
      </c>
      <c r="G15" s="205">
        <v>435</v>
      </c>
      <c r="H15" s="194">
        <v>82</v>
      </c>
      <c r="I15" s="196">
        <v>814</v>
      </c>
    </row>
    <row r="16" spans="1:9" ht="21" customHeight="1">
      <c r="A16" s="22" t="s">
        <v>18</v>
      </c>
      <c r="B16" s="194"/>
      <c r="C16" s="195"/>
      <c r="D16" s="194"/>
      <c r="E16" s="196"/>
      <c r="F16" s="323" t="s">
        <v>166</v>
      </c>
      <c r="G16" s="205">
        <v>348</v>
      </c>
      <c r="H16" s="194">
        <v>48</v>
      </c>
      <c r="I16" s="196">
        <v>564</v>
      </c>
    </row>
    <row r="17" spans="1:9" ht="21" customHeight="1">
      <c r="A17" s="22" t="s">
        <v>112</v>
      </c>
      <c r="B17" s="194"/>
      <c r="C17" s="195"/>
      <c r="D17" s="194"/>
      <c r="E17" s="196"/>
      <c r="F17" s="323" t="s">
        <v>166</v>
      </c>
      <c r="G17" s="205">
        <v>342</v>
      </c>
      <c r="H17" s="194">
        <v>51</v>
      </c>
      <c r="I17" s="196">
        <v>544</v>
      </c>
    </row>
    <row r="18" spans="1:9" ht="21" customHeight="1">
      <c r="A18" s="22" t="s">
        <v>113</v>
      </c>
      <c r="B18" s="194"/>
      <c r="C18" s="195"/>
      <c r="D18" s="194"/>
      <c r="E18" s="196"/>
      <c r="F18" s="323" t="s">
        <v>166</v>
      </c>
      <c r="G18" s="205">
        <v>362</v>
      </c>
      <c r="H18" s="194">
        <v>67</v>
      </c>
      <c r="I18" s="196">
        <v>465</v>
      </c>
    </row>
    <row r="19" spans="1:9" ht="21" customHeight="1">
      <c r="A19" s="22" t="s">
        <v>114</v>
      </c>
      <c r="B19" s="194"/>
      <c r="C19" s="195"/>
      <c r="D19" s="194"/>
      <c r="E19" s="196"/>
      <c r="F19" s="323" t="s">
        <v>166</v>
      </c>
      <c r="G19" s="205">
        <v>230</v>
      </c>
      <c r="H19" s="194">
        <v>65</v>
      </c>
      <c r="I19" s="196">
        <v>290</v>
      </c>
    </row>
    <row r="20" spans="1:9" ht="21" customHeight="1">
      <c r="A20" s="22" t="s">
        <v>115</v>
      </c>
      <c r="B20" s="194"/>
      <c r="C20" s="196"/>
      <c r="D20" s="194"/>
      <c r="E20" s="196"/>
      <c r="F20" s="323" t="s">
        <v>166</v>
      </c>
      <c r="G20" s="205">
        <v>213</v>
      </c>
      <c r="H20" s="194">
        <v>24</v>
      </c>
      <c r="I20" s="196">
        <v>302</v>
      </c>
    </row>
    <row r="21" spans="1:9" ht="21" customHeight="1">
      <c r="A21" s="22" t="s">
        <v>116</v>
      </c>
      <c r="B21" s="194"/>
      <c r="C21" s="196"/>
      <c r="D21" s="194"/>
      <c r="E21" s="196"/>
      <c r="F21" s="323" t="s">
        <v>166</v>
      </c>
      <c r="G21" s="205">
        <v>239</v>
      </c>
      <c r="H21" s="194">
        <v>75</v>
      </c>
      <c r="I21" s="196">
        <v>703</v>
      </c>
    </row>
    <row r="22" spans="1:9" ht="21" customHeight="1">
      <c r="A22" s="22" t="s">
        <v>117</v>
      </c>
      <c r="B22" s="194"/>
      <c r="C22" s="196"/>
      <c r="D22" s="302"/>
      <c r="E22" s="196"/>
      <c r="F22" s="323" t="s">
        <v>166</v>
      </c>
      <c r="G22" s="205">
        <v>382</v>
      </c>
      <c r="H22" s="194">
        <v>21</v>
      </c>
      <c r="I22" s="196">
        <v>348</v>
      </c>
    </row>
    <row r="23" spans="1:9" ht="21" customHeight="1">
      <c r="A23" s="22" t="s">
        <v>118</v>
      </c>
      <c r="B23" s="194"/>
      <c r="C23" s="196"/>
      <c r="D23" s="302"/>
      <c r="E23" s="196"/>
      <c r="F23" s="323" t="s">
        <v>166</v>
      </c>
      <c r="G23" s="205">
        <v>160</v>
      </c>
      <c r="H23" s="194">
        <v>54</v>
      </c>
      <c r="I23" s="196">
        <v>484</v>
      </c>
    </row>
    <row r="24" spans="1:9" ht="21" customHeight="1">
      <c r="A24" s="6" t="s">
        <v>208</v>
      </c>
      <c r="B24" s="194"/>
      <c r="C24" s="196"/>
      <c r="D24" s="302"/>
      <c r="E24" s="196"/>
      <c r="F24" s="299">
        <v>1979</v>
      </c>
      <c r="G24" s="205">
        <v>181</v>
      </c>
      <c r="H24" s="194">
        <v>12</v>
      </c>
      <c r="I24" s="303" t="s">
        <v>169</v>
      </c>
    </row>
    <row r="25" spans="1:9" ht="21" customHeight="1">
      <c r="A25" s="6" t="s">
        <v>209</v>
      </c>
      <c r="B25" s="194"/>
      <c r="C25" s="196"/>
      <c r="D25" s="302"/>
      <c r="E25" s="196"/>
      <c r="F25" s="299"/>
      <c r="G25" s="205">
        <v>33</v>
      </c>
      <c r="H25" s="194">
        <v>688</v>
      </c>
      <c r="I25" s="196">
        <v>8035</v>
      </c>
    </row>
    <row r="26" spans="1:9" ht="21" customHeight="1">
      <c r="A26" s="6" t="s">
        <v>140</v>
      </c>
      <c r="B26" s="194"/>
      <c r="C26" s="196"/>
      <c r="D26" s="302"/>
      <c r="E26" s="196"/>
      <c r="F26" s="299">
        <v>1277</v>
      </c>
      <c r="G26" s="205">
        <v>198</v>
      </c>
      <c r="H26" s="194">
        <v>56</v>
      </c>
      <c r="I26" s="196">
        <v>680</v>
      </c>
    </row>
    <row r="27" spans="1:9" ht="21" customHeight="1">
      <c r="A27" s="22" t="s">
        <v>141</v>
      </c>
      <c r="B27" s="194"/>
      <c r="C27" s="196"/>
      <c r="D27" s="302"/>
      <c r="E27" s="196"/>
      <c r="F27" s="299">
        <v>580</v>
      </c>
      <c r="G27" s="205">
        <v>138</v>
      </c>
      <c r="H27" s="194">
        <v>30</v>
      </c>
      <c r="I27" s="196">
        <v>315</v>
      </c>
    </row>
    <row r="28" spans="1:9" ht="21" customHeight="1">
      <c r="A28" s="6" t="s">
        <v>142</v>
      </c>
      <c r="B28" s="194"/>
      <c r="C28" s="196"/>
      <c r="D28" s="302"/>
      <c r="E28" s="196"/>
      <c r="F28" s="299">
        <v>1056</v>
      </c>
      <c r="G28" s="205">
        <v>235</v>
      </c>
      <c r="H28" s="194">
        <v>74</v>
      </c>
      <c r="I28" s="196">
        <v>960</v>
      </c>
    </row>
    <row r="29" spans="1:9" ht="21" customHeight="1">
      <c r="A29" s="22" t="s">
        <v>150</v>
      </c>
      <c r="B29" s="197"/>
      <c r="C29" s="196"/>
      <c r="D29" s="302"/>
      <c r="E29" s="196"/>
      <c r="F29" s="299">
        <v>1105</v>
      </c>
      <c r="G29" s="205">
        <v>34</v>
      </c>
      <c r="H29" s="194">
        <v>37</v>
      </c>
      <c r="I29" s="196">
        <v>119</v>
      </c>
    </row>
    <row r="30" spans="1:9" ht="21" customHeight="1">
      <c r="A30" s="22" t="s">
        <v>151</v>
      </c>
      <c r="B30" s="197"/>
      <c r="C30" s="196"/>
      <c r="D30" s="302"/>
      <c r="E30" s="196"/>
      <c r="F30" s="323" t="s">
        <v>166</v>
      </c>
      <c r="G30" s="205">
        <v>87</v>
      </c>
      <c r="H30" s="194">
        <v>14</v>
      </c>
      <c r="I30" s="196">
        <v>63</v>
      </c>
    </row>
    <row r="31" spans="1:9" ht="21" customHeight="1">
      <c r="A31" s="22" t="s">
        <v>143</v>
      </c>
      <c r="B31" s="194"/>
      <c r="C31" s="196"/>
      <c r="D31" s="302"/>
      <c r="E31" s="196"/>
      <c r="F31" s="299">
        <v>1081</v>
      </c>
      <c r="G31" s="205">
        <v>187</v>
      </c>
      <c r="H31" s="194">
        <v>97</v>
      </c>
      <c r="I31" s="196">
        <v>1394</v>
      </c>
    </row>
    <row r="32" spans="1:9" ht="21" customHeight="1">
      <c r="A32" s="22" t="s">
        <v>144</v>
      </c>
      <c r="B32" s="194"/>
      <c r="C32" s="196"/>
      <c r="D32" s="302"/>
      <c r="E32" s="196"/>
      <c r="F32" s="323" t="s">
        <v>166</v>
      </c>
      <c r="G32" s="205">
        <v>240</v>
      </c>
      <c r="H32" s="194">
        <v>17</v>
      </c>
      <c r="I32" s="303" t="s">
        <v>169</v>
      </c>
    </row>
    <row r="33" spans="1:9" ht="21" customHeight="1">
      <c r="A33" s="22" t="s">
        <v>145</v>
      </c>
      <c r="B33" s="194"/>
      <c r="C33" s="196"/>
      <c r="D33" s="302"/>
      <c r="E33" s="196"/>
      <c r="F33" s="323" t="s">
        <v>166</v>
      </c>
      <c r="G33" s="205">
        <v>217</v>
      </c>
      <c r="H33" s="194">
        <v>25</v>
      </c>
      <c r="I33" s="196">
        <v>23</v>
      </c>
    </row>
    <row r="34" spans="1:9" ht="21" customHeight="1">
      <c r="A34" s="8" t="s">
        <v>154</v>
      </c>
      <c r="B34" s="198">
        <v>68</v>
      </c>
      <c r="C34" s="199">
        <v>23466</v>
      </c>
      <c r="D34" s="198">
        <v>872</v>
      </c>
      <c r="E34" s="199">
        <v>1920</v>
      </c>
      <c r="F34" s="217">
        <f>SUM(F8:F33)</f>
        <v>32584</v>
      </c>
      <c r="G34" s="217">
        <f>SUM(G8:G33)</f>
        <v>7927</v>
      </c>
      <c r="H34" s="221">
        <f>SUM(H8:H33)</f>
        <v>2311</v>
      </c>
      <c r="I34" s="222">
        <f>SUM(I8:I33)</f>
        <v>26692</v>
      </c>
    </row>
    <row r="35" spans="1:9" ht="21" customHeight="1">
      <c r="A35" s="22" t="s">
        <v>19</v>
      </c>
      <c r="B35" s="194">
        <v>125</v>
      </c>
      <c r="C35" s="196">
        <v>23912</v>
      </c>
      <c r="D35" s="302">
        <v>753</v>
      </c>
      <c r="E35" s="196">
        <v>2573</v>
      </c>
      <c r="F35" s="299">
        <v>19282</v>
      </c>
      <c r="G35" s="205">
        <v>1971</v>
      </c>
      <c r="H35" s="194">
        <v>493</v>
      </c>
      <c r="I35" s="196">
        <v>5610</v>
      </c>
    </row>
    <row r="36" spans="1:9" ht="21" customHeight="1">
      <c r="A36" s="22" t="s">
        <v>35</v>
      </c>
      <c r="B36" s="194"/>
      <c r="C36" s="196">
        <v>65</v>
      </c>
      <c r="D36" s="302">
        <v>54</v>
      </c>
      <c r="E36" s="196">
        <v>379</v>
      </c>
      <c r="F36" s="299">
        <v>1061</v>
      </c>
      <c r="G36" s="205">
        <v>336</v>
      </c>
      <c r="H36" s="194">
        <v>76</v>
      </c>
      <c r="I36" s="196">
        <v>367</v>
      </c>
    </row>
    <row r="37" spans="1:9" ht="21" customHeight="1">
      <c r="A37" s="22" t="s">
        <v>129</v>
      </c>
      <c r="B37" s="194"/>
      <c r="C37" s="196">
        <v>437</v>
      </c>
      <c r="D37" s="302">
        <v>72</v>
      </c>
      <c r="E37" s="196">
        <v>258</v>
      </c>
      <c r="F37" s="299">
        <v>518</v>
      </c>
      <c r="G37" s="205">
        <v>196</v>
      </c>
      <c r="H37" s="194">
        <v>85</v>
      </c>
      <c r="I37" s="196">
        <v>482</v>
      </c>
    </row>
    <row r="38" spans="1:9" ht="21" customHeight="1">
      <c r="A38" s="22" t="s">
        <v>130</v>
      </c>
      <c r="B38" s="194"/>
      <c r="C38" s="196">
        <v>172</v>
      </c>
      <c r="D38" s="302">
        <v>30</v>
      </c>
      <c r="E38" s="196">
        <v>194</v>
      </c>
      <c r="F38" s="299">
        <v>349</v>
      </c>
      <c r="G38" s="205">
        <v>280</v>
      </c>
      <c r="H38" s="194">
        <v>37</v>
      </c>
      <c r="I38" s="196">
        <v>570</v>
      </c>
    </row>
    <row r="39" spans="1:9" ht="21" customHeight="1">
      <c r="A39" s="22" t="s">
        <v>131</v>
      </c>
      <c r="B39" s="194"/>
      <c r="C39" s="196">
        <v>545</v>
      </c>
      <c r="D39" s="302">
        <v>66</v>
      </c>
      <c r="E39" s="196">
        <v>285</v>
      </c>
      <c r="F39" s="299">
        <v>1006</v>
      </c>
      <c r="G39" s="205">
        <v>675</v>
      </c>
      <c r="H39" s="194">
        <v>84</v>
      </c>
      <c r="I39" s="196">
        <v>1322</v>
      </c>
    </row>
    <row r="40" spans="1:9" ht="21" customHeight="1">
      <c r="A40" s="3" t="s">
        <v>158</v>
      </c>
      <c r="B40" s="200">
        <f>SUM(B35:B39)</f>
        <v>125</v>
      </c>
      <c r="C40" s="201">
        <f>SUM(C35:C39)</f>
        <v>25131</v>
      </c>
      <c r="D40" s="200">
        <f aca="true" t="shared" si="0" ref="D40:I40">SUM(D35:D39)</f>
        <v>975</v>
      </c>
      <c r="E40" s="201">
        <f t="shared" si="0"/>
        <v>3689</v>
      </c>
      <c r="F40" s="200">
        <f t="shared" si="0"/>
        <v>22216</v>
      </c>
      <c r="G40" s="200">
        <f t="shared" si="0"/>
        <v>3458</v>
      </c>
      <c r="H40" s="223">
        <f t="shared" si="0"/>
        <v>775</v>
      </c>
      <c r="I40" s="224">
        <f t="shared" si="0"/>
        <v>8351</v>
      </c>
    </row>
    <row r="41" spans="1:9" ht="46.5" customHeight="1">
      <c r="A41" s="30"/>
      <c r="B41" s="30"/>
      <c r="C41" s="30"/>
      <c r="D41" s="30"/>
      <c r="E41" s="30"/>
      <c r="F41" s="30"/>
      <c r="G41" s="30"/>
      <c r="H41" s="30"/>
      <c r="I41" s="30"/>
    </row>
    <row r="42" spans="1:9" ht="18" customHeight="1">
      <c r="A42" s="2"/>
      <c r="B42" s="2"/>
      <c r="C42" s="2"/>
      <c r="D42" s="1"/>
      <c r="E42" s="1"/>
      <c r="F42" s="2"/>
      <c r="G42" s="32"/>
      <c r="H42" s="32"/>
      <c r="I42" s="32"/>
    </row>
    <row r="43" spans="1:9" ht="18" customHeight="1">
      <c r="A43" s="2"/>
      <c r="B43" s="2"/>
      <c r="C43" s="2"/>
      <c r="D43" s="2"/>
      <c r="E43" s="2"/>
      <c r="F43" s="2"/>
      <c r="G43" s="32"/>
      <c r="H43" s="32"/>
      <c r="I43" s="32"/>
    </row>
    <row r="44" spans="1:9" ht="13.5" customHeight="1">
      <c r="A44" s="264"/>
      <c r="B44" s="345" t="s">
        <v>206</v>
      </c>
      <c r="C44" s="347"/>
      <c r="D44" s="345" t="s">
        <v>119</v>
      </c>
      <c r="E44" s="347"/>
      <c r="F44" s="386" t="s">
        <v>127</v>
      </c>
      <c r="G44" s="214"/>
      <c r="H44" s="345" t="s">
        <v>128</v>
      </c>
      <c r="I44" s="347"/>
    </row>
    <row r="45" spans="1:9" ht="13.5">
      <c r="A45" s="181" t="s">
        <v>15</v>
      </c>
      <c r="B45" s="90" t="s">
        <v>168</v>
      </c>
      <c r="C45" s="380" t="s">
        <v>124</v>
      </c>
      <c r="D45" s="382" t="s">
        <v>125</v>
      </c>
      <c r="E45" s="384" t="s">
        <v>126</v>
      </c>
      <c r="F45" s="387"/>
      <c r="G45" s="215" t="s">
        <v>120</v>
      </c>
      <c r="H45" s="382" t="s">
        <v>121</v>
      </c>
      <c r="I45" s="384" t="s">
        <v>122</v>
      </c>
    </row>
    <row r="46" spans="1:9" ht="13.5">
      <c r="A46" s="181"/>
      <c r="B46" s="187" t="s">
        <v>123</v>
      </c>
      <c r="C46" s="381"/>
      <c r="D46" s="383"/>
      <c r="E46" s="385"/>
      <c r="F46" s="387"/>
      <c r="G46" s="142"/>
      <c r="H46" s="383"/>
      <c r="I46" s="385"/>
    </row>
    <row r="47" spans="1:9" ht="13.5">
      <c r="A47" s="23"/>
      <c r="B47" s="191" t="s">
        <v>188</v>
      </c>
      <c r="C47" s="147" t="s">
        <v>50</v>
      </c>
      <c r="D47" s="191" t="s">
        <v>50</v>
      </c>
      <c r="E47" s="213" t="s">
        <v>50</v>
      </c>
      <c r="F47" s="216" t="s">
        <v>189</v>
      </c>
      <c r="G47" s="146" t="s">
        <v>190</v>
      </c>
      <c r="H47" s="79" t="s">
        <v>191</v>
      </c>
      <c r="I47" s="80" t="s">
        <v>88</v>
      </c>
    </row>
    <row r="48" spans="1:9" ht="21" customHeight="1">
      <c r="A48" s="22" t="s">
        <v>0</v>
      </c>
      <c r="B48" s="302">
        <v>39</v>
      </c>
      <c r="C48" s="195">
        <v>8331</v>
      </c>
      <c r="D48" s="194">
        <v>654</v>
      </c>
      <c r="E48" s="196">
        <v>480</v>
      </c>
      <c r="F48" s="205">
        <v>15139</v>
      </c>
      <c r="G48" s="299">
        <v>1833</v>
      </c>
      <c r="H48" s="302">
        <v>162</v>
      </c>
      <c r="I48" s="196">
        <v>3023</v>
      </c>
    </row>
    <row r="49" spans="1:9" ht="21" customHeight="1">
      <c r="A49" s="27" t="s">
        <v>1</v>
      </c>
      <c r="B49" s="304">
        <v>46</v>
      </c>
      <c r="C49" s="305">
        <v>15569</v>
      </c>
      <c r="D49" s="306">
        <v>478</v>
      </c>
      <c r="E49" s="307">
        <v>1211</v>
      </c>
      <c r="F49" s="332">
        <v>2297</v>
      </c>
      <c r="G49" s="333">
        <v>3200</v>
      </c>
      <c r="H49" s="304">
        <v>40</v>
      </c>
      <c r="I49" s="307">
        <v>710</v>
      </c>
    </row>
    <row r="50" spans="1:9" ht="21" customHeight="1">
      <c r="A50" s="28" t="s">
        <v>152</v>
      </c>
      <c r="B50" s="310">
        <v>59</v>
      </c>
      <c r="C50" s="309">
        <v>1634</v>
      </c>
      <c r="D50" s="300">
        <v>488</v>
      </c>
      <c r="E50" s="310">
        <v>537</v>
      </c>
      <c r="F50" s="311">
        <v>2012</v>
      </c>
      <c r="G50" s="311">
        <v>2866</v>
      </c>
      <c r="H50" s="310">
        <v>58</v>
      </c>
      <c r="I50" s="309">
        <v>1263</v>
      </c>
    </row>
    <row r="51" spans="1:9" ht="21" customHeight="1">
      <c r="A51" s="331" t="s">
        <v>215</v>
      </c>
      <c r="B51" s="194"/>
      <c r="C51" s="195">
        <v>17</v>
      </c>
      <c r="D51" s="194">
        <v>0</v>
      </c>
      <c r="E51" s="196">
        <v>0</v>
      </c>
      <c r="F51" s="205">
        <v>0</v>
      </c>
      <c r="G51" s="299">
        <v>0</v>
      </c>
      <c r="H51" s="205">
        <v>0</v>
      </c>
      <c r="I51" s="196">
        <v>0</v>
      </c>
    </row>
    <row r="52" spans="1:9" ht="21" customHeight="1">
      <c r="A52" s="8" t="s">
        <v>213</v>
      </c>
      <c r="B52" s="204">
        <f>SUM(B50:B51)</f>
        <v>59</v>
      </c>
      <c r="C52" s="203">
        <f aca="true" t="shared" si="1" ref="C52:I52">SUM(C50:C51)</f>
        <v>1651</v>
      </c>
      <c r="D52" s="198">
        <f t="shared" si="1"/>
        <v>488</v>
      </c>
      <c r="E52" s="208">
        <f t="shared" si="1"/>
        <v>537</v>
      </c>
      <c r="F52" s="204">
        <f t="shared" si="1"/>
        <v>2012</v>
      </c>
      <c r="G52" s="217">
        <f t="shared" si="1"/>
        <v>2866</v>
      </c>
      <c r="H52" s="204">
        <f t="shared" si="1"/>
        <v>58</v>
      </c>
      <c r="I52" s="208">
        <f t="shared" si="1"/>
        <v>1263</v>
      </c>
    </row>
    <row r="53" spans="1:9" ht="21" customHeight="1">
      <c r="A53" s="22" t="s">
        <v>3</v>
      </c>
      <c r="B53" s="302">
        <v>94</v>
      </c>
      <c r="C53" s="195">
        <v>7961</v>
      </c>
      <c r="D53" s="194">
        <v>534</v>
      </c>
      <c r="E53" s="196">
        <v>1441</v>
      </c>
      <c r="F53" s="205">
        <v>1916</v>
      </c>
      <c r="G53" s="299">
        <v>5102</v>
      </c>
      <c r="H53" s="302">
        <v>102</v>
      </c>
      <c r="I53" s="196">
        <v>1022</v>
      </c>
    </row>
    <row r="54" spans="1:9" ht="21" customHeight="1">
      <c r="A54" s="22" t="s">
        <v>135</v>
      </c>
      <c r="B54" s="302">
        <v>8</v>
      </c>
      <c r="C54" s="195">
        <v>1562</v>
      </c>
      <c r="D54" s="194">
        <v>27</v>
      </c>
      <c r="E54" s="196">
        <v>102</v>
      </c>
      <c r="F54" s="205">
        <v>2210</v>
      </c>
      <c r="G54" s="299">
        <v>243</v>
      </c>
      <c r="H54" s="302">
        <v>49</v>
      </c>
      <c r="I54" s="196">
        <v>909</v>
      </c>
    </row>
    <row r="55" spans="1:9" ht="21" customHeight="1">
      <c r="A55" s="8" t="s">
        <v>161</v>
      </c>
      <c r="B55" s="202">
        <f aca="true" t="shared" si="2" ref="B55:I55">SUM(B53:B54)</f>
        <v>102</v>
      </c>
      <c r="C55" s="203">
        <f t="shared" si="2"/>
        <v>9523</v>
      </c>
      <c r="D55" s="198">
        <f t="shared" si="2"/>
        <v>561</v>
      </c>
      <c r="E55" s="208">
        <f t="shared" si="2"/>
        <v>1543</v>
      </c>
      <c r="F55" s="204">
        <f t="shared" si="2"/>
        <v>4126</v>
      </c>
      <c r="G55" s="217">
        <f t="shared" si="2"/>
        <v>5345</v>
      </c>
      <c r="H55" s="202">
        <f t="shared" si="2"/>
        <v>151</v>
      </c>
      <c r="I55" s="208">
        <f t="shared" si="2"/>
        <v>1931</v>
      </c>
    </row>
    <row r="56" spans="1:9" ht="21" customHeight="1">
      <c r="A56" s="22" t="s">
        <v>40</v>
      </c>
      <c r="B56" s="302">
        <v>87</v>
      </c>
      <c r="C56" s="195">
        <v>15561</v>
      </c>
      <c r="D56" s="194">
        <v>755</v>
      </c>
      <c r="E56" s="196">
        <v>1238</v>
      </c>
      <c r="F56" s="205">
        <v>4758</v>
      </c>
      <c r="G56" s="299">
        <v>174</v>
      </c>
      <c r="H56" s="302">
        <v>180</v>
      </c>
      <c r="I56" s="196">
        <v>4660</v>
      </c>
    </row>
    <row r="57" spans="1:9" ht="21" customHeight="1">
      <c r="A57" s="22" t="s">
        <v>43</v>
      </c>
      <c r="B57" s="302">
        <v>27</v>
      </c>
      <c r="C57" s="195">
        <v>2386</v>
      </c>
      <c r="D57" s="194">
        <v>168</v>
      </c>
      <c r="E57" s="196">
        <v>305</v>
      </c>
      <c r="F57" s="205">
        <v>696</v>
      </c>
      <c r="G57" s="299">
        <v>16</v>
      </c>
      <c r="H57" s="302">
        <v>56</v>
      </c>
      <c r="I57" s="196">
        <v>1674</v>
      </c>
    </row>
    <row r="58" spans="1:9" ht="21" customHeight="1">
      <c r="A58" s="8" t="s">
        <v>162</v>
      </c>
      <c r="B58" s="202">
        <f aca="true" t="shared" si="3" ref="B58:I58">SUM(B56:B57)</f>
        <v>114</v>
      </c>
      <c r="C58" s="204">
        <f t="shared" si="3"/>
        <v>17947</v>
      </c>
      <c r="D58" s="198">
        <f t="shared" si="3"/>
        <v>923</v>
      </c>
      <c r="E58" s="199">
        <f t="shared" si="3"/>
        <v>1543</v>
      </c>
      <c r="F58" s="204">
        <f t="shared" si="3"/>
        <v>5454</v>
      </c>
      <c r="G58" s="217">
        <f t="shared" si="3"/>
        <v>190</v>
      </c>
      <c r="H58" s="202">
        <f t="shared" si="3"/>
        <v>236</v>
      </c>
      <c r="I58" s="208">
        <f t="shared" si="3"/>
        <v>6334</v>
      </c>
    </row>
    <row r="59" spans="1:9" ht="21" customHeight="1">
      <c r="A59" s="22" t="s">
        <v>21</v>
      </c>
      <c r="B59" s="302">
        <v>48</v>
      </c>
      <c r="C59" s="196">
        <v>15392</v>
      </c>
      <c r="D59" s="194">
        <v>431</v>
      </c>
      <c r="E59" s="196">
        <v>703</v>
      </c>
      <c r="F59" s="205">
        <v>2411</v>
      </c>
      <c r="G59" s="299">
        <v>966</v>
      </c>
      <c r="H59" s="302">
        <v>123</v>
      </c>
      <c r="I59" s="196">
        <v>1028</v>
      </c>
    </row>
    <row r="60" spans="1:9" ht="21" customHeight="1">
      <c r="A60" s="22" t="s">
        <v>39</v>
      </c>
      <c r="B60" s="205">
        <v>10</v>
      </c>
      <c r="C60" s="196">
        <v>755</v>
      </c>
      <c r="D60" s="194">
        <v>0</v>
      </c>
      <c r="E60" s="196">
        <v>0</v>
      </c>
      <c r="F60" s="205">
        <v>198</v>
      </c>
      <c r="G60" s="299">
        <v>190</v>
      </c>
      <c r="H60" s="302">
        <v>175</v>
      </c>
      <c r="I60" s="196">
        <v>2775</v>
      </c>
    </row>
    <row r="61" spans="1:9" ht="21" customHeight="1">
      <c r="A61" s="8" t="s">
        <v>192</v>
      </c>
      <c r="B61" s="204">
        <f aca="true" t="shared" si="4" ref="B61:I61">SUM(B59:B60)</f>
        <v>58</v>
      </c>
      <c r="C61" s="203">
        <f t="shared" si="4"/>
        <v>16147</v>
      </c>
      <c r="D61" s="198">
        <f t="shared" si="4"/>
        <v>431</v>
      </c>
      <c r="E61" s="208">
        <f t="shared" si="4"/>
        <v>703</v>
      </c>
      <c r="F61" s="204">
        <f t="shared" si="4"/>
        <v>2609</v>
      </c>
      <c r="G61" s="217">
        <f t="shared" si="4"/>
        <v>1156</v>
      </c>
      <c r="H61" s="202">
        <f t="shared" si="4"/>
        <v>298</v>
      </c>
      <c r="I61" s="208">
        <f t="shared" si="4"/>
        <v>3803</v>
      </c>
    </row>
    <row r="62" spans="1:9" ht="21" customHeight="1">
      <c r="A62" s="22" t="s">
        <v>147</v>
      </c>
      <c r="B62" s="300">
        <v>36</v>
      </c>
      <c r="C62" s="308">
        <v>11445</v>
      </c>
      <c r="D62" s="300">
        <v>296</v>
      </c>
      <c r="E62" s="309">
        <v>751</v>
      </c>
      <c r="F62" s="310">
        <v>4883</v>
      </c>
      <c r="G62" s="311">
        <v>1984</v>
      </c>
      <c r="H62" s="312">
        <v>82</v>
      </c>
      <c r="I62" s="309">
        <v>1045</v>
      </c>
    </row>
    <row r="63" spans="1:9" ht="21" customHeight="1">
      <c r="A63" s="22" t="s">
        <v>170</v>
      </c>
      <c r="B63" s="302">
        <v>16</v>
      </c>
      <c r="C63" s="195">
        <v>5414</v>
      </c>
      <c r="D63" s="194">
        <v>312</v>
      </c>
      <c r="E63" s="196">
        <v>410</v>
      </c>
      <c r="F63" s="205">
        <v>2525</v>
      </c>
      <c r="G63" s="299">
        <v>810</v>
      </c>
      <c r="H63" s="302">
        <v>98</v>
      </c>
      <c r="I63" s="196">
        <v>1793</v>
      </c>
    </row>
    <row r="64" spans="1:9" ht="21" customHeight="1">
      <c r="A64" s="22" t="s">
        <v>137</v>
      </c>
      <c r="B64" s="302">
        <v>26</v>
      </c>
      <c r="C64" s="195">
        <v>8209</v>
      </c>
      <c r="D64" s="194">
        <v>96</v>
      </c>
      <c r="E64" s="196">
        <v>393</v>
      </c>
      <c r="F64" s="205">
        <v>1253</v>
      </c>
      <c r="G64" s="299">
        <v>310</v>
      </c>
      <c r="H64" s="302">
        <v>56</v>
      </c>
      <c r="I64" s="196">
        <v>1240</v>
      </c>
    </row>
    <row r="65" spans="1:9" ht="21" customHeight="1">
      <c r="A65" s="22" t="s">
        <v>136</v>
      </c>
      <c r="B65" s="302">
        <v>8</v>
      </c>
      <c r="C65" s="195">
        <v>2925</v>
      </c>
      <c r="D65" s="194">
        <v>114</v>
      </c>
      <c r="E65" s="196">
        <v>248</v>
      </c>
      <c r="F65" s="205">
        <v>1497</v>
      </c>
      <c r="G65" s="299">
        <v>187</v>
      </c>
      <c r="H65" s="302">
        <v>58</v>
      </c>
      <c r="I65" s="196">
        <v>1912</v>
      </c>
    </row>
    <row r="66" spans="1:9" ht="21" customHeight="1">
      <c r="A66" s="22" t="s">
        <v>41</v>
      </c>
      <c r="B66" s="302">
        <v>11</v>
      </c>
      <c r="C66" s="195">
        <v>1771</v>
      </c>
      <c r="D66" s="194">
        <v>51</v>
      </c>
      <c r="E66" s="196">
        <v>27</v>
      </c>
      <c r="F66" s="205">
        <v>251</v>
      </c>
      <c r="G66" s="299">
        <v>9</v>
      </c>
      <c r="H66" s="302">
        <v>42</v>
      </c>
      <c r="I66" s="196">
        <v>1036</v>
      </c>
    </row>
    <row r="67" spans="1:9" ht="21" customHeight="1">
      <c r="A67" s="313" t="s">
        <v>160</v>
      </c>
      <c r="B67" s="206">
        <f aca="true" t="shared" si="5" ref="B67:I67">SUM(B62:B66)</f>
        <v>97</v>
      </c>
      <c r="C67" s="207">
        <f t="shared" si="5"/>
        <v>29764</v>
      </c>
      <c r="D67" s="206">
        <f t="shared" si="5"/>
        <v>869</v>
      </c>
      <c r="E67" s="207">
        <f t="shared" si="5"/>
        <v>1829</v>
      </c>
      <c r="F67" s="218">
        <f t="shared" si="5"/>
        <v>10409</v>
      </c>
      <c r="G67" s="219">
        <f t="shared" si="5"/>
        <v>3300</v>
      </c>
      <c r="H67" s="206">
        <f t="shared" si="5"/>
        <v>336</v>
      </c>
      <c r="I67" s="207">
        <f t="shared" si="5"/>
        <v>7026</v>
      </c>
    </row>
    <row r="68" spans="1:9" ht="21" customHeight="1">
      <c r="A68" s="28" t="s">
        <v>146</v>
      </c>
      <c r="B68" s="312">
        <v>38</v>
      </c>
      <c r="C68" s="308">
        <v>1753</v>
      </c>
      <c r="D68" s="300">
        <v>459</v>
      </c>
      <c r="E68" s="309">
        <v>504</v>
      </c>
      <c r="F68" s="310">
        <v>4345</v>
      </c>
      <c r="G68" s="311">
        <v>555</v>
      </c>
      <c r="H68" s="312">
        <v>163</v>
      </c>
      <c r="I68" s="309">
        <v>1867</v>
      </c>
    </row>
    <row r="69" spans="1:9" ht="21" customHeight="1">
      <c r="A69" s="22" t="s">
        <v>132</v>
      </c>
      <c r="B69" s="302">
        <v>37</v>
      </c>
      <c r="C69" s="196">
        <v>2816</v>
      </c>
      <c r="D69" s="194">
        <v>109</v>
      </c>
      <c r="E69" s="196">
        <v>481</v>
      </c>
      <c r="F69" s="205">
        <v>2376</v>
      </c>
      <c r="G69" s="299">
        <v>317</v>
      </c>
      <c r="H69" s="302">
        <v>60</v>
      </c>
      <c r="I69" s="196">
        <v>1362</v>
      </c>
    </row>
    <row r="70" spans="1:9" ht="21" customHeight="1">
      <c r="A70" s="22" t="s">
        <v>133</v>
      </c>
      <c r="B70" s="302">
        <v>5</v>
      </c>
      <c r="C70" s="195">
        <v>103</v>
      </c>
      <c r="D70" s="194">
        <v>155</v>
      </c>
      <c r="E70" s="196">
        <v>397</v>
      </c>
      <c r="F70" s="205">
        <v>1150</v>
      </c>
      <c r="G70" s="299">
        <v>92</v>
      </c>
      <c r="H70" s="302">
        <v>14</v>
      </c>
      <c r="I70" s="196">
        <v>138</v>
      </c>
    </row>
    <row r="71" spans="1:9" ht="21" customHeight="1">
      <c r="A71" s="22" t="s">
        <v>134</v>
      </c>
      <c r="B71" s="302">
        <v>9</v>
      </c>
      <c r="C71" s="195">
        <v>130</v>
      </c>
      <c r="D71" s="194">
        <v>134</v>
      </c>
      <c r="E71" s="196">
        <v>143</v>
      </c>
      <c r="F71" s="205">
        <v>480</v>
      </c>
      <c r="G71" s="299">
        <v>63</v>
      </c>
      <c r="H71" s="302">
        <v>27</v>
      </c>
      <c r="I71" s="196">
        <v>141</v>
      </c>
    </row>
    <row r="72" spans="1:9" ht="21" customHeight="1">
      <c r="A72" s="22" t="s">
        <v>138</v>
      </c>
      <c r="B72" s="302">
        <v>5</v>
      </c>
      <c r="C72" s="195">
        <v>1507</v>
      </c>
      <c r="D72" s="194">
        <v>74</v>
      </c>
      <c r="E72" s="196">
        <v>83</v>
      </c>
      <c r="F72" s="205">
        <v>378</v>
      </c>
      <c r="G72" s="299">
        <v>80</v>
      </c>
      <c r="H72" s="302">
        <v>61</v>
      </c>
      <c r="I72" s="196">
        <v>313</v>
      </c>
    </row>
    <row r="73" spans="1:9" ht="21" customHeight="1">
      <c r="A73" s="313" t="s">
        <v>159</v>
      </c>
      <c r="B73" s="198">
        <f aca="true" t="shared" si="6" ref="B73:I73">SUM(B68:B72)</f>
        <v>94</v>
      </c>
      <c r="C73" s="208">
        <f t="shared" si="6"/>
        <v>6309</v>
      </c>
      <c r="D73" s="202">
        <f t="shared" si="6"/>
        <v>931</v>
      </c>
      <c r="E73" s="204">
        <f t="shared" si="6"/>
        <v>1608</v>
      </c>
      <c r="F73" s="217">
        <f t="shared" si="6"/>
        <v>8729</v>
      </c>
      <c r="G73" s="204">
        <f t="shared" si="6"/>
        <v>1107</v>
      </c>
      <c r="H73" s="198">
        <f t="shared" si="6"/>
        <v>325</v>
      </c>
      <c r="I73" s="208">
        <f t="shared" si="6"/>
        <v>3821</v>
      </c>
    </row>
    <row r="74" spans="1:9" ht="21" customHeight="1">
      <c r="A74" s="19" t="s">
        <v>4</v>
      </c>
      <c r="B74" s="209">
        <f>+B34+B40+B73+B48+B49+B52+B55+B58+B61+B67</f>
        <v>802</v>
      </c>
      <c r="C74" s="210">
        <f aca="true" t="shared" si="7" ref="C74:I74">+C34+C40+C73+C48+C49+C52+C55+C58+C61+C67</f>
        <v>153838</v>
      </c>
      <c r="D74" s="209">
        <f t="shared" si="7"/>
        <v>7182</v>
      </c>
      <c r="E74" s="210">
        <f t="shared" si="7"/>
        <v>15063</v>
      </c>
      <c r="F74" s="220">
        <f t="shared" si="7"/>
        <v>105575</v>
      </c>
      <c r="G74" s="220">
        <f t="shared" si="7"/>
        <v>30382</v>
      </c>
      <c r="H74" s="209">
        <f t="shared" si="7"/>
        <v>4692</v>
      </c>
      <c r="I74" s="210">
        <f t="shared" si="7"/>
        <v>62954</v>
      </c>
    </row>
    <row r="75" spans="1:10" ht="21" customHeight="1">
      <c r="A75" s="22" t="s">
        <v>5</v>
      </c>
      <c r="B75" s="314">
        <v>34</v>
      </c>
      <c r="C75" s="315">
        <v>3238</v>
      </c>
      <c r="D75" s="314">
        <v>304</v>
      </c>
      <c r="E75" s="316">
        <v>438</v>
      </c>
      <c r="F75" s="315">
        <v>1337</v>
      </c>
      <c r="G75" s="322">
        <v>229</v>
      </c>
      <c r="H75" s="225">
        <v>157</v>
      </c>
      <c r="I75" s="226">
        <v>2582</v>
      </c>
      <c r="J75" s="4"/>
    </row>
    <row r="76" spans="1:9" ht="21" customHeight="1">
      <c r="A76" s="22" t="s">
        <v>6</v>
      </c>
      <c r="B76" s="194">
        <v>32</v>
      </c>
      <c r="C76" s="205">
        <v>3982</v>
      </c>
      <c r="D76" s="194">
        <v>394</v>
      </c>
      <c r="E76" s="205">
        <v>338</v>
      </c>
      <c r="F76" s="197">
        <v>2460</v>
      </c>
      <c r="G76" s="197"/>
      <c r="H76" s="194">
        <v>49</v>
      </c>
      <c r="I76" s="317">
        <v>631</v>
      </c>
    </row>
    <row r="77" spans="1:9" ht="21" customHeight="1">
      <c r="A77" s="22" t="s">
        <v>7</v>
      </c>
      <c r="B77" s="194">
        <v>61</v>
      </c>
      <c r="C77" s="205">
        <v>3468</v>
      </c>
      <c r="D77" s="194">
        <v>378</v>
      </c>
      <c r="E77" s="317">
        <v>481</v>
      </c>
      <c r="F77" s="205">
        <v>1398</v>
      </c>
      <c r="G77" s="299">
        <v>2206</v>
      </c>
      <c r="H77" s="302">
        <v>95</v>
      </c>
      <c r="I77" s="196">
        <v>1007</v>
      </c>
    </row>
    <row r="78" spans="1:9" ht="21" customHeight="1">
      <c r="A78" s="22" t="s">
        <v>8</v>
      </c>
      <c r="B78" s="200">
        <v>5</v>
      </c>
      <c r="C78" s="205">
        <v>775</v>
      </c>
      <c r="D78" s="194">
        <v>397</v>
      </c>
      <c r="E78" s="317">
        <v>284</v>
      </c>
      <c r="F78" s="205">
        <v>2441</v>
      </c>
      <c r="G78" s="299">
        <v>53</v>
      </c>
      <c r="H78" s="302">
        <v>40</v>
      </c>
      <c r="I78" s="196">
        <v>401</v>
      </c>
    </row>
    <row r="79" spans="1:9" ht="21" customHeight="1">
      <c r="A79" s="318" t="s">
        <v>9</v>
      </c>
      <c r="B79" s="209">
        <f aca="true" t="shared" si="8" ref="B79:I79">SUM(B75:B78)</f>
        <v>132</v>
      </c>
      <c r="C79" s="210">
        <f t="shared" si="8"/>
        <v>11463</v>
      </c>
      <c r="D79" s="209">
        <f t="shared" si="8"/>
        <v>1473</v>
      </c>
      <c r="E79" s="210">
        <f t="shared" si="8"/>
        <v>1541</v>
      </c>
      <c r="F79" s="220">
        <f t="shared" si="8"/>
        <v>7636</v>
      </c>
      <c r="G79" s="220">
        <f t="shared" si="8"/>
        <v>2488</v>
      </c>
      <c r="H79" s="209">
        <f t="shared" si="8"/>
        <v>341</v>
      </c>
      <c r="I79" s="210">
        <f t="shared" si="8"/>
        <v>4621</v>
      </c>
    </row>
    <row r="80" spans="1:9" ht="21" customHeight="1">
      <c r="A80" s="19" t="s">
        <v>10</v>
      </c>
      <c r="B80" s="209">
        <f aca="true" t="shared" si="9" ref="B80:I80">B74+B79</f>
        <v>934</v>
      </c>
      <c r="C80" s="210">
        <f t="shared" si="9"/>
        <v>165301</v>
      </c>
      <c r="D80" s="209">
        <f t="shared" si="9"/>
        <v>8655</v>
      </c>
      <c r="E80" s="210">
        <f t="shared" si="9"/>
        <v>16604</v>
      </c>
      <c r="F80" s="220">
        <f t="shared" si="9"/>
        <v>113211</v>
      </c>
      <c r="G80" s="220">
        <f t="shared" si="9"/>
        <v>32870</v>
      </c>
      <c r="H80" s="209">
        <f t="shared" si="9"/>
        <v>5033</v>
      </c>
      <c r="I80" s="210">
        <f t="shared" si="9"/>
        <v>67575</v>
      </c>
    </row>
    <row r="81" spans="1:9" ht="21" customHeight="1">
      <c r="A81" s="21" t="s">
        <v>11</v>
      </c>
      <c r="B81" s="211">
        <v>30</v>
      </c>
      <c r="C81" s="212">
        <v>2269</v>
      </c>
      <c r="D81" s="211">
        <v>262</v>
      </c>
      <c r="E81" s="319">
        <v>253</v>
      </c>
      <c r="F81" s="212">
        <v>782</v>
      </c>
      <c r="G81" s="220">
        <v>217</v>
      </c>
      <c r="H81" s="211">
        <v>76</v>
      </c>
      <c r="I81" s="319">
        <v>2191</v>
      </c>
    </row>
    <row r="82" spans="1:9" ht="21" customHeight="1">
      <c r="A82" s="19" t="s">
        <v>12</v>
      </c>
      <c r="B82" s="211">
        <f>B80+B81</f>
        <v>964</v>
      </c>
      <c r="C82" s="212">
        <f aca="true" t="shared" si="10" ref="C82:I82">C80+C81</f>
        <v>167570</v>
      </c>
      <c r="D82" s="209">
        <f t="shared" si="10"/>
        <v>8917</v>
      </c>
      <c r="E82" s="210">
        <f t="shared" si="10"/>
        <v>16857</v>
      </c>
      <c r="F82" s="209">
        <f t="shared" si="10"/>
        <v>113993</v>
      </c>
      <c r="G82" s="209">
        <f t="shared" si="10"/>
        <v>33087</v>
      </c>
      <c r="H82" s="209">
        <f t="shared" si="10"/>
        <v>5109</v>
      </c>
      <c r="I82" s="210">
        <f t="shared" si="10"/>
        <v>69766</v>
      </c>
    </row>
    <row r="83" spans="1:9" ht="21" customHeight="1">
      <c r="A83" s="19" t="s">
        <v>13</v>
      </c>
      <c r="B83" s="209">
        <f aca="true" t="shared" si="11" ref="B83:I83">B82+B7</f>
        <v>1177</v>
      </c>
      <c r="C83" s="210">
        <f t="shared" si="11"/>
        <v>171221</v>
      </c>
      <c r="D83" s="209">
        <f t="shared" si="11"/>
        <v>25594</v>
      </c>
      <c r="E83" s="210">
        <f t="shared" si="11"/>
        <v>25317</v>
      </c>
      <c r="F83" s="220">
        <f t="shared" si="11"/>
        <v>191699</v>
      </c>
      <c r="G83" s="220">
        <f t="shared" si="11"/>
        <v>54009</v>
      </c>
      <c r="H83" s="209">
        <f t="shared" si="11"/>
        <v>5158</v>
      </c>
      <c r="I83" s="210">
        <f t="shared" si="11"/>
        <v>71068</v>
      </c>
    </row>
  </sheetData>
  <sheetProtection/>
  <mergeCells count="19">
    <mergeCell ref="A1:I1"/>
    <mergeCell ref="B3:C3"/>
    <mergeCell ref="D3:E3"/>
    <mergeCell ref="H3:I3"/>
    <mergeCell ref="F3:F5"/>
    <mergeCell ref="F44:F46"/>
    <mergeCell ref="C45:C46"/>
    <mergeCell ref="D45:D46"/>
    <mergeCell ref="E45:E46"/>
    <mergeCell ref="B44:C44"/>
    <mergeCell ref="C4:C5"/>
    <mergeCell ref="D4:D5"/>
    <mergeCell ref="E4:E5"/>
    <mergeCell ref="H45:H46"/>
    <mergeCell ref="I45:I46"/>
    <mergeCell ref="H4:H5"/>
    <mergeCell ref="I4:I5"/>
    <mergeCell ref="H44:I44"/>
    <mergeCell ref="D44:E44"/>
  </mergeCells>
  <printOptions/>
  <pageMargins left="0.7874015748031497" right="0.7874015748031497" top="0.5511811023622047" bottom="0.7480314960629921" header="0.31496062992125984" footer="0.31496062992125984"/>
  <pageSetup horizontalDpi="600" verticalDpi="600" orientation="portrait" paperSize="9" scale="96" r:id="rId2"/>
  <rowBreaks count="1" manualBreakCount="1">
    <brk id="4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教育委員会事務局図書館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普及</dc:creator>
  <cp:keywords/>
  <dc:description/>
  <cp:lastModifiedBy>plaza</cp:lastModifiedBy>
  <cp:lastPrinted>2015-09-11T01:03:10Z</cp:lastPrinted>
  <dcterms:created xsi:type="dcterms:W3CDTF">2002-09-11T02:43:10Z</dcterms:created>
  <dcterms:modified xsi:type="dcterms:W3CDTF">2015-09-11T01:24:52Z</dcterms:modified>
  <cp:category/>
  <cp:version/>
  <cp:contentType/>
  <cp:contentStatus/>
</cp:coreProperties>
</file>